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U-7\Desktop\"/>
    </mc:Choice>
  </mc:AlternateContent>
  <bookViews>
    <workbookView xWindow="0" yWindow="0" windowWidth="21600" windowHeight="9885" activeTab="1"/>
  </bookViews>
  <sheets>
    <sheet name="Príjmová časť" sheetId="1" r:id="rId1"/>
    <sheet name="Výdavková časť" sheetId="2" r:id="rId2"/>
    <sheet name="Výd. časť - položky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4" l="1"/>
  <c r="E16" i="2"/>
  <c r="E17" i="2"/>
  <c r="E34" i="1" l="1"/>
  <c r="E35" i="1"/>
  <c r="E10" i="2" l="1"/>
  <c r="L21" i="4" l="1"/>
  <c r="L6" i="4" l="1"/>
  <c r="E3" i="2"/>
  <c r="E4" i="2"/>
  <c r="E5" i="2"/>
  <c r="E6" i="2"/>
  <c r="E7" i="2"/>
  <c r="E8" i="2"/>
  <c r="E9" i="2"/>
  <c r="E11" i="2"/>
  <c r="E12" i="2"/>
  <c r="E13" i="2"/>
  <c r="E14" i="2"/>
  <c r="E17" i="1" l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3" i="1"/>
  <c r="E16" i="1"/>
  <c r="E14" i="1"/>
  <c r="E15" i="1"/>
  <c r="E13" i="1"/>
  <c r="E4" i="1"/>
  <c r="E5" i="1"/>
  <c r="E6" i="1"/>
  <c r="E7" i="1"/>
  <c r="E8" i="1"/>
  <c r="E9" i="1"/>
  <c r="E10" i="1"/>
  <c r="E11" i="1"/>
  <c r="E12" i="1"/>
  <c r="E3" i="1"/>
  <c r="B24" i="4" l="1"/>
  <c r="C24" i="4"/>
  <c r="G24" i="4"/>
  <c r="D18" i="2"/>
  <c r="C18" i="2" l="1"/>
  <c r="C36" i="1"/>
  <c r="H58" i="4" l="1"/>
  <c r="I55" i="4"/>
  <c r="J40" i="4"/>
  <c r="E18" i="2" l="1"/>
  <c r="D49" i="4" l="1"/>
  <c r="H21" i="4" l="1"/>
  <c r="I18" i="4"/>
  <c r="F18" i="4"/>
  <c r="H49" i="4"/>
  <c r="D36" i="1" l="1"/>
  <c r="E36" i="1" s="1"/>
  <c r="J46" i="4" l="1"/>
  <c r="I49" i="4"/>
  <c r="I52" i="4"/>
  <c r="H46" i="4"/>
  <c r="G52" i="4"/>
  <c r="M78" i="4"/>
  <c r="L78" i="4"/>
  <c r="K78" i="4"/>
  <c r="J78" i="4"/>
  <c r="H78" i="4"/>
  <c r="G78" i="4"/>
  <c r="F78" i="4"/>
  <c r="E78" i="4"/>
  <c r="D78" i="4"/>
  <c r="C78" i="4"/>
  <c r="B78" i="4"/>
  <c r="N73" i="4"/>
  <c r="J72" i="4"/>
  <c r="N70" i="4"/>
  <c r="I69" i="4"/>
  <c r="F69" i="4"/>
  <c r="E69" i="4"/>
  <c r="C69" i="4"/>
  <c r="N67" i="4"/>
  <c r="I58" i="4"/>
  <c r="G58" i="4"/>
  <c r="F58" i="4"/>
  <c r="E58" i="4"/>
  <c r="C58" i="4"/>
  <c r="B58" i="4"/>
  <c r="N56" i="4"/>
  <c r="D55" i="4"/>
  <c r="C55" i="4"/>
  <c r="B55" i="4"/>
  <c r="H52" i="4"/>
  <c r="F52" i="4"/>
  <c r="E52" i="4"/>
  <c r="D52" i="4"/>
  <c r="C52" i="4"/>
  <c r="B52" i="4"/>
  <c r="G49" i="4"/>
  <c r="F49" i="4"/>
  <c r="E49" i="4"/>
  <c r="C49" i="4"/>
  <c r="B49" i="4"/>
  <c r="N47" i="4"/>
  <c r="I46" i="4"/>
  <c r="F46" i="4"/>
  <c r="E46" i="4"/>
  <c r="C46" i="4"/>
  <c r="N44" i="4"/>
  <c r="H43" i="4"/>
  <c r="N41" i="4"/>
  <c r="I40" i="4"/>
  <c r="F40" i="4"/>
  <c r="N38" i="4"/>
  <c r="J37" i="4"/>
  <c r="N35" i="4"/>
  <c r="H34" i="4"/>
  <c r="E34" i="4"/>
  <c r="N32" i="4"/>
  <c r="L27" i="4"/>
  <c r="I27" i="4"/>
  <c r="H27" i="4"/>
  <c r="G27" i="4"/>
  <c r="F27" i="4"/>
  <c r="C27" i="4"/>
  <c r="B27" i="4"/>
  <c r="N25" i="4"/>
  <c r="I24" i="4"/>
  <c r="F24" i="4"/>
  <c r="N22" i="4"/>
  <c r="N19" i="4"/>
  <c r="N16" i="4"/>
  <c r="I12" i="4"/>
  <c r="G12" i="4"/>
  <c r="F12" i="4"/>
  <c r="C12" i="4"/>
  <c r="N10" i="4"/>
  <c r="M9" i="4"/>
  <c r="K9" i="4"/>
  <c r="N7" i="4"/>
  <c r="J6" i="4"/>
  <c r="I6" i="4"/>
  <c r="H6" i="4"/>
  <c r="G6" i="4"/>
  <c r="F6" i="4"/>
  <c r="E6" i="4"/>
  <c r="D6" i="4"/>
  <c r="C6" i="4"/>
  <c r="B6" i="4"/>
  <c r="N4" i="4"/>
  <c r="N50" i="4" l="1"/>
  <c r="I78" i="4"/>
  <c r="N53" i="4" l="1"/>
  <c r="N78" i="4" s="1"/>
</calcChain>
</file>

<file path=xl/sharedStrings.xml><?xml version="1.0" encoding="utf-8"?>
<sst xmlns="http://schemas.openxmlformats.org/spreadsheetml/2006/main" count="129" uniqueCount="88">
  <si>
    <t>Položka</t>
  </si>
  <si>
    <t>Názov</t>
  </si>
  <si>
    <t>Podiel obcí na výnose dane z príjmov FO</t>
  </si>
  <si>
    <t>Daň z nehnuteľností PO</t>
  </si>
  <si>
    <t>Daň z nehnuteľností FO</t>
  </si>
  <si>
    <t>Za zber odpadu PO+FO podn.</t>
  </si>
  <si>
    <t>Za zber odpadu FO občania</t>
  </si>
  <si>
    <t>daň za nevýherné a predajné automaty</t>
  </si>
  <si>
    <t>Za psa</t>
  </si>
  <si>
    <t>Verejné priestranstvá</t>
  </si>
  <si>
    <t>ubytovanie - daň</t>
  </si>
  <si>
    <t>Nájomné Šport klub</t>
  </si>
  <si>
    <t>Nájom 8 B.J</t>
  </si>
  <si>
    <t>Nájom (zasadačka, ŠKC, pošta...)</t>
  </si>
  <si>
    <t>ostatné poplatky</t>
  </si>
  <si>
    <t>Správne poplatky</t>
  </si>
  <si>
    <t>Za relácie v MR</t>
  </si>
  <si>
    <t>Za služby domov smútku</t>
  </si>
  <si>
    <t>reklama</t>
  </si>
  <si>
    <t>Odpadové nádoby - predaj</t>
  </si>
  <si>
    <t>Školné</t>
  </si>
  <si>
    <t>Ostatné príjmy</t>
  </si>
  <si>
    <t>Preddavky elektrina a voda 8 BJ</t>
  </si>
  <si>
    <t>Znečistenie ovzdušia</t>
  </si>
  <si>
    <t>Úroky</t>
  </si>
  <si>
    <t>Stavebné</t>
  </si>
  <si>
    <t xml:space="preserve">Školstvo - transfér  </t>
  </si>
  <si>
    <t>Ostatné transféry</t>
  </si>
  <si>
    <t>Kapitálové príjmy</t>
  </si>
  <si>
    <t xml:space="preserve">   Spolu rozpočtované:</t>
  </si>
  <si>
    <t>plnenie</t>
  </si>
  <si>
    <t>% plnenie</t>
  </si>
  <si>
    <t>Mzdy</t>
  </si>
  <si>
    <t>Odvody</t>
  </si>
  <si>
    <t>Cestovné</t>
  </si>
  <si>
    <t>Energia</t>
  </si>
  <si>
    <t>Materiál</t>
  </si>
  <si>
    <t>Dopravné</t>
  </si>
  <si>
    <t>Údržba</t>
  </si>
  <si>
    <t>Služby</t>
  </si>
  <si>
    <t>Transféry</t>
  </si>
  <si>
    <t>Úroky z úverov</t>
  </si>
  <si>
    <t>Kapitálové výdavky - vlastné prostriedky</t>
  </si>
  <si>
    <t>Kapitálové výdavky - finančné operácie</t>
  </si>
  <si>
    <t>Spolu rozpočtované:</t>
  </si>
  <si>
    <t>Cest.</t>
  </si>
  <si>
    <t>Ener.</t>
  </si>
  <si>
    <t>Mat</t>
  </si>
  <si>
    <t>Dopr.</t>
  </si>
  <si>
    <t>Kap. výdavky - vl. prostr.</t>
  </si>
  <si>
    <t>Splátky úverov (finančné operácie)</t>
  </si>
  <si>
    <t>Spolu</t>
  </si>
  <si>
    <r>
      <t>Rozpočet €</t>
    </r>
    <r>
      <rPr>
        <sz val="8"/>
        <rFont val="Arial"/>
        <family val="2"/>
      </rPr>
      <t xml:space="preserve">   0111 Výd. ver. správy </t>
    </r>
  </si>
  <si>
    <r>
      <t xml:space="preserve">Rozpočet € </t>
    </r>
    <r>
      <rPr>
        <sz val="8"/>
        <rFont val="Arial"/>
        <family val="2"/>
        <charset val="238"/>
      </rPr>
      <t>03200 Pož. Ochrana</t>
    </r>
  </si>
  <si>
    <r>
      <t xml:space="preserve">Rozpočet € </t>
    </r>
    <r>
      <rPr>
        <sz val="8"/>
        <rFont val="Arial"/>
        <family val="2"/>
        <charset val="238"/>
      </rPr>
      <t>04120 Aktivačná činnosť</t>
    </r>
  </si>
  <si>
    <r>
      <t>Rozpočet €</t>
    </r>
    <r>
      <rPr>
        <sz val="8"/>
        <rFont val="Arial"/>
        <family val="2"/>
      </rPr>
      <t xml:space="preserve">  0443 Výstavba  obce a BYTY</t>
    </r>
  </si>
  <si>
    <t xml:space="preserve"> </t>
  </si>
  <si>
    <r>
      <t xml:space="preserve">Rozpočet €  </t>
    </r>
    <r>
      <rPr>
        <sz val="8"/>
        <rFont val="Arial"/>
        <family val="2"/>
      </rPr>
      <t xml:space="preserve"> 0451 Cestná doprava </t>
    </r>
  </si>
  <si>
    <t xml:space="preserve">  </t>
  </si>
  <si>
    <r>
      <t xml:space="preserve">Rozpočet €  </t>
    </r>
    <r>
      <rPr>
        <sz val="8"/>
        <rFont val="Arial"/>
        <family val="2"/>
      </rPr>
      <t xml:space="preserve"> 0510 Nákl. s odpadmi  </t>
    </r>
  </si>
  <si>
    <r>
      <t xml:space="preserve">Rozpočet €  </t>
    </r>
    <r>
      <rPr>
        <sz val="8"/>
        <rFont val="Arial"/>
        <family val="2"/>
      </rPr>
      <t xml:space="preserve"> 0620 Rozvoj obce</t>
    </r>
  </si>
  <si>
    <r>
      <t xml:space="preserve">Rozpočet €   </t>
    </r>
    <r>
      <rPr>
        <sz val="8"/>
        <rFont val="Arial"/>
        <family val="2"/>
      </rPr>
      <t xml:space="preserve">0640 Verejné osv. </t>
    </r>
  </si>
  <si>
    <r>
      <t xml:space="preserve">Rozpočet €   </t>
    </r>
    <r>
      <rPr>
        <sz val="8"/>
        <rFont val="Arial"/>
        <family val="2"/>
      </rPr>
      <t xml:space="preserve">0810 Rekr. a šport  </t>
    </r>
  </si>
  <si>
    <r>
      <t>Rozpočet €</t>
    </r>
    <r>
      <rPr>
        <sz val="8"/>
        <rFont val="Arial"/>
        <family val="2"/>
      </rPr>
      <t xml:space="preserve">   0820 Kult. Služby</t>
    </r>
  </si>
  <si>
    <r>
      <t>Rozpočet €</t>
    </r>
    <r>
      <rPr>
        <sz val="8"/>
        <rFont val="Arial"/>
        <family val="2"/>
      </rPr>
      <t xml:space="preserve">   0830 Výs. a vyd. služby MR </t>
    </r>
  </si>
  <si>
    <r>
      <t xml:space="preserve">Rozpočet €   </t>
    </r>
    <r>
      <rPr>
        <sz val="8"/>
        <rFont val="Arial"/>
        <family val="2"/>
      </rPr>
      <t>0840 Náb. a iné spol. cint.</t>
    </r>
  </si>
  <si>
    <r>
      <t xml:space="preserve">Rozpočet €  </t>
    </r>
    <r>
      <rPr>
        <sz val="8"/>
        <rFont val="Arial"/>
        <family val="2"/>
      </rPr>
      <t xml:space="preserve"> 0911 Materská škola </t>
    </r>
  </si>
  <si>
    <r>
      <t xml:space="preserve">Rozpočet €   </t>
    </r>
    <r>
      <rPr>
        <sz val="8"/>
        <rFont val="Arial"/>
        <family val="2"/>
      </rPr>
      <t xml:space="preserve">0912 Základné vzdelanie </t>
    </r>
  </si>
  <si>
    <r>
      <rPr>
        <b/>
        <sz val="8"/>
        <rFont val="Arial"/>
        <family val="2"/>
        <charset val="238"/>
      </rPr>
      <t>Rozpočet €</t>
    </r>
    <r>
      <rPr>
        <sz val="8"/>
        <rFont val="Arial"/>
        <family val="2"/>
        <charset val="238"/>
      </rPr>
      <t xml:space="preserve"> 9501  školský klub</t>
    </r>
  </si>
  <si>
    <r>
      <t>Rozpočet €</t>
    </r>
    <r>
      <rPr>
        <sz val="8"/>
        <rFont val="Arial"/>
        <family val="2"/>
      </rPr>
      <t xml:space="preserve"> 09601 Školská jedáleň </t>
    </r>
  </si>
  <si>
    <t>Kap. výdavky - vl. prostriedky</t>
  </si>
  <si>
    <r>
      <t xml:space="preserve">Rozpočet € </t>
    </r>
    <r>
      <rPr>
        <sz val="8"/>
        <rFont val="Arial"/>
        <family val="2"/>
      </rPr>
      <t xml:space="preserve">10201 Zar. soc. služieb KD </t>
    </r>
  </si>
  <si>
    <r>
      <t>Rozpočet €</t>
    </r>
    <r>
      <rPr>
        <sz val="8"/>
        <rFont val="Arial"/>
        <family val="2"/>
      </rPr>
      <t xml:space="preserve"> 10404 Rodina, deti </t>
    </r>
    <r>
      <rPr>
        <b/>
        <sz val="8"/>
        <rFont val="Arial"/>
        <family val="2"/>
        <charset val="238"/>
      </rPr>
      <t xml:space="preserve"> </t>
    </r>
  </si>
  <si>
    <r>
      <t xml:space="preserve">Rozpočet €   </t>
    </r>
    <r>
      <rPr>
        <sz val="8"/>
        <rFont val="Arial"/>
        <family val="2"/>
      </rPr>
      <t xml:space="preserve">1070 Sociálna pomoc </t>
    </r>
  </si>
  <si>
    <t>Rezervný fond</t>
  </si>
  <si>
    <t>Prenajaté pozemky (stožiar,Agrozel, hrob. miesta)</t>
  </si>
  <si>
    <t>Stravné + školská jedáleň</t>
  </si>
  <si>
    <t>Spoločný stavebný úrad</t>
  </si>
  <si>
    <r>
      <t xml:space="preserve">Rozpočet €  </t>
    </r>
    <r>
      <rPr>
        <sz val="8"/>
        <rFont val="Arial"/>
        <family val="2"/>
      </rPr>
      <t xml:space="preserve"> 01700 ŠFRB, Banka</t>
    </r>
  </si>
  <si>
    <t>Zostatok prostriedkov z predch. rokov</t>
  </si>
  <si>
    <t>poplatok za rozvoj</t>
  </si>
  <si>
    <t>Iné nedan. príjmy</t>
  </si>
  <si>
    <t>Finančné operácie (ŠFRB, investičný úver)</t>
  </si>
  <si>
    <t>Rozpočet €   2021</t>
  </si>
  <si>
    <t>Výdavková časť rozp. obce Dolná Streda na rok 2022 - plnenie rozpočtu</t>
  </si>
  <si>
    <t>Prijatý úver</t>
  </si>
  <si>
    <t>Kapitálové výdavky - úver</t>
  </si>
  <si>
    <t>Plnenie rozpočtu 01-12/2022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</si>
</sst>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_S_k_-;\-* #,##0.00\ _S_k_-;_-* &quot;-&quot;??\ _S_k_-;_-@_-"/>
    <numFmt numFmtId="165" formatCode="_-* #,##0\ _S_k_-;\-* #,##0\ _S_k_-;_-* &quot;-&quot;??\ _S_k_-;_-@_-"/>
    <numFmt numFmtId="166" formatCode="#,##0_ ;\-#,##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190FE3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37">
    <xf numFmtId="0" fontId="0" fillId="0" borderId="0" xfId="0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left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0" borderId="8" xfId="2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165" fontId="3" fillId="0" borderId="12" xfId="3" applyNumberFormat="1" applyFont="1" applyBorder="1" applyAlignment="1">
      <alignment horizontal="center" vertical="center"/>
    </xf>
    <xf numFmtId="165" fontId="4" fillId="0" borderId="13" xfId="3" applyNumberFormat="1" applyFont="1" applyBorder="1" applyAlignment="1">
      <alignment horizontal="center" vertical="center"/>
    </xf>
    <xf numFmtId="166" fontId="4" fillId="2" borderId="11" xfId="3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inden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indent="1"/>
    </xf>
    <xf numFmtId="165" fontId="5" fillId="0" borderId="13" xfId="1" applyNumberFormat="1" applyFont="1" applyFill="1" applyBorder="1" applyAlignment="1">
      <alignment horizontal="center" vertical="center"/>
    </xf>
    <xf numFmtId="165" fontId="4" fillId="2" borderId="11" xfId="1" applyNumberFormat="1" applyFont="1" applyFill="1" applyBorder="1" applyAlignment="1">
      <alignment horizontal="center" vertical="center"/>
    </xf>
    <xf numFmtId="10" fontId="3" fillId="0" borderId="12" xfId="3" applyNumberFormat="1" applyFont="1" applyBorder="1" applyAlignment="1">
      <alignment horizontal="center" vertical="center"/>
    </xf>
    <xf numFmtId="10" fontId="4" fillId="2" borderId="11" xfId="3" applyNumberFormat="1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center" vertical="center" wrapText="1"/>
    </xf>
    <xf numFmtId="0" fontId="7" fillId="3" borderId="20" xfId="2" applyFont="1" applyFill="1" applyBorder="1" applyAlignment="1">
      <alignment horizontal="center" vertical="center"/>
    </xf>
    <xf numFmtId="0" fontId="4" fillId="3" borderId="21" xfId="2" applyFont="1" applyFill="1" applyBorder="1"/>
    <xf numFmtId="0" fontId="4" fillId="3" borderId="22" xfId="2" applyFont="1" applyFill="1" applyBorder="1"/>
    <xf numFmtId="0" fontId="4" fillId="3" borderId="23" xfId="2" applyFont="1" applyFill="1" applyBorder="1"/>
    <xf numFmtId="0" fontId="4" fillId="3" borderId="24" xfId="2" applyFont="1" applyFill="1" applyBorder="1"/>
    <xf numFmtId="0" fontId="10" fillId="0" borderId="26" xfId="2" applyFont="1" applyFill="1" applyBorder="1"/>
    <xf numFmtId="0" fontId="11" fillId="0" borderId="0" xfId="2" applyFont="1" applyFill="1" applyBorder="1"/>
    <xf numFmtId="0" fontId="10" fillId="0" borderId="27" xfId="2" applyFont="1" applyFill="1" applyBorder="1"/>
    <xf numFmtId="0" fontId="10" fillId="0" borderId="28" xfId="2" applyFont="1" applyFill="1" applyBorder="1"/>
    <xf numFmtId="0" fontId="4" fillId="0" borderId="26" xfId="2" applyFont="1" applyFill="1" applyBorder="1"/>
    <xf numFmtId="0" fontId="3" fillId="0" borderId="0" xfId="2" applyFill="1" applyBorder="1"/>
    <xf numFmtId="0" fontId="4" fillId="0" borderId="27" xfId="2" applyFont="1" applyFill="1" applyBorder="1"/>
    <xf numFmtId="0" fontId="4" fillId="0" borderId="28" xfId="2" applyFont="1" applyFill="1" applyBorder="1"/>
    <xf numFmtId="10" fontId="12" fillId="0" borderId="26" xfId="2" applyNumberFormat="1" applyFont="1" applyFill="1" applyBorder="1"/>
    <xf numFmtId="10" fontId="12" fillId="0" borderId="31" xfId="2" applyNumberFormat="1" applyFont="1" applyFill="1" applyBorder="1"/>
    <xf numFmtId="0" fontId="10" fillId="0" borderId="32" xfId="2" applyFont="1" applyFill="1" applyBorder="1"/>
    <xf numFmtId="0" fontId="10" fillId="0" borderId="33" xfId="2" applyFont="1" applyFill="1" applyBorder="1"/>
    <xf numFmtId="0" fontId="13" fillId="0" borderId="32" xfId="2" applyFont="1" applyFill="1" applyBorder="1"/>
    <xf numFmtId="0" fontId="14" fillId="0" borderId="31" xfId="2" applyFont="1" applyFill="1" applyBorder="1"/>
    <xf numFmtId="0" fontId="12" fillId="0" borderId="31" xfId="2" applyFont="1" applyFill="1" applyBorder="1"/>
    <xf numFmtId="0" fontId="12" fillId="0" borderId="28" xfId="2" applyFont="1" applyFill="1" applyBorder="1"/>
    <xf numFmtId="0" fontId="10" fillId="0" borderId="24" xfId="2" applyFont="1" applyFill="1" applyBorder="1"/>
    <xf numFmtId="0" fontId="4" fillId="0" borderId="24" xfId="2" applyFont="1" applyFill="1" applyBorder="1"/>
    <xf numFmtId="0" fontId="12" fillId="0" borderId="24" xfId="2" applyFont="1" applyFill="1" applyBorder="1"/>
    <xf numFmtId="0" fontId="12" fillId="0" borderId="26" xfId="2" applyFont="1" applyFill="1" applyBorder="1"/>
    <xf numFmtId="0" fontId="4" fillId="0" borderId="33" xfId="2" applyFont="1" applyFill="1" applyBorder="1"/>
    <xf numFmtId="0" fontId="16" fillId="0" borderId="31" xfId="2" applyFont="1" applyFill="1" applyBorder="1"/>
    <xf numFmtId="0" fontId="12" fillId="0" borderId="33" xfId="2" applyFont="1" applyFill="1" applyBorder="1"/>
    <xf numFmtId="0" fontId="13" fillId="0" borderId="26" xfId="2" applyFont="1" applyFill="1" applyBorder="1"/>
    <xf numFmtId="0" fontId="8" fillId="0" borderId="30" xfId="2" applyFont="1" applyFill="1" applyBorder="1" applyAlignment="1">
      <alignment horizontal="left" vertical="center" wrapText="1"/>
    </xf>
    <xf numFmtId="0" fontId="12" fillId="0" borderId="32" xfId="2" applyFont="1" applyFill="1" applyBorder="1"/>
    <xf numFmtId="0" fontId="12" fillId="0" borderId="37" xfId="2" applyFont="1" applyFill="1" applyBorder="1"/>
    <xf numFmtId="0" fontId="7" fillId="3" borderId="38" xfId="2" applyFont="1" applyFill="1" applyBorder="1" applyAlignment="1">
      <alignment horizontal="center" vertical="center"/>
    </xf>
    <xf numFmtId="0" fontId="13" fillId="0" borderId="27" xfId="2" applyFont="1" applyFill="1" applyBorder="1"/>
    <xf numFmtId="0" fontId="4" fillId="0" borderId="31" xfId="2" applyFont="1" applyFill="1" applyBorder="1"/>
    <xf numFmtId="0" fontId="17" fillId="0" borderId="39" xfId="2" applyFont="1" applyFill="1" applyBorder="1"/>
    <xf numFmtId="0" fontId="10" fillId="0" borderId="27" xfId="2" applyFont="1" applyBorder="1"/>
    <xf numFmtId="0" fontId="10" fillId="0" borderId="28" xfId="2" applyFont="1" applyBorder="1"/>
    <xf numFmtId="0" fontId="4" fillId="0" borderId="27" xfId="2" applyFont="1" applyBorder="1"/>
    <xf numFmtId="0" fontId="4" fillId="0" borderId="28" xfId="2" applyFont="1" applyBorder="1"/>
    <xf numFmtId="0" fontId="12" fillId="0" borderId="26" xfId="2" applyFont="1" applyBorder="1"/>
    <xf numFmtId="0" fontId="12" fillId="0" borderId="31" xfId="2" applyFont="1" applyBorder="1"/>
    <xf numFmtId="0" fontId="17" fillId="0" borderId="31" xfId="2" applyFont="1" applyBorder="1"/>
    <xf numFmtId="0" fontId="12" fillId="0" borderId="33" xfId="2" applyFont="1" applyBorder="1"/>
    <xf numFmtId="0" fontId="10" fillId="0" borderId="33" xfId="2" applyFont="1" applyBorder="1"/>
    <xf numFmtId="0" fontId="4" fillId="0" borderId="33" xfId="2" applyFont="1" applyBorder="1"/>
    <xf numFmtId="0" fontId="12" fillId="0" borderId="28" xfId="2" applyFont="1" applyBorder="1"/>
    <xf numFmtId="10" fontId="12" fillId="0" borderId="41" xfId="2" applyNumberFormat="1" applyFont="1" applyFill="1" applyBorder="1"/>
    <xf numFmtId="0" fontId="12" fillId="0" borderId="41" xfId="2" applyFont="1" applyFill="1" applyBorder="1"/>
    <xf numFmtId="0" fontId="12" fillId="0" borderId="41" xfId="2" applyFont="1" applyBorder="1"/>
    <xf numFmtId="0" fontId="12" fillId="0" borderId="42" xfId="2" applyFont="1" applyBorder="1"/>
    <xf numFmtId="0" fontId="8" fillId="0" borderId="0" xfId="2" applyFont="1" applyBorder="1" applyAlignment="1">
      <alignment horizontal="left" vertical="center" wrapText="1"/>
    </xf>
    <xf numFmtId="0" fontId="16" fillId="0" borderId="0" xfId="2" applyFont="1" applyBorder="1"/>
    <xf numFmtId="0" fontId="0" fillId="0" borderId="0" xfId="0" applyBorder="1"/>
    <xf numFmtId="0" fontId="4" fillId="0" borderId="26" xfId="2" applyFont="1" applyBorder="1"/>
    <xf numFmtId="0" fontId="4" fillId="0" borderId="31" xfId="2" applyFont="1" applyBorder="1"/>
    <xf numFmtId="0" fontId="18" fillId="0" borderId="26" xfId="2" applyFont="1" applyBorder="1"/>
    <xf numFmtId="0" fontId="16" fillId="0" borderId="31" xfId="2" applyFont="1" applyBorder="1"/>
    <xf numFmtId="0" fontId="4" fillId="0" borderId="41" xfId="2" applyFont="1" applyBorder="1"/>
    <xf numFmtId="0" fontId="12" fillId="0" borderId="43" xfId="2" applyFont="1" applyBorder="1"/>
    <xf numFmtId="0" fontId="3" fillId="0" borderId="0" xfId="2"/>
    <xf numFmtId="0" fontId="8" fillId="0" borderId="0" xfId="2" applyFont="1" applyFill="1" applyBorder="1" applyAlignment="1">
      <alignment horizontal="left" vertical="justify" wrapText="1"/>
    </xf>
    <xf numFmtId="0" fontId="16" fillId="0" borderId="0" xfId="2" applyFont="1" applyFill="1" applyBorder="1"/>
    <xf numFmtId="0" fontId="8" fillId="0" borderId="1" xfId="2" applyFont="1" applyFill="1" applyBorder="1" applyAlignment="1">
      <alignment horizontal="center" vertical="center" wrapText="1"/>
    </xf>
    <xf numFmtId="0" fontId="4" fillId="0" borderId="44" xfId="2" applyFont="1" applyFill="1" applyBorder="1" applyAlignment="1">
      <alignment horizontal="center" vertical="center"/>
    </xf>
    <xf numFmtId="165" fontId="3" fillId="0" borderId="16" xfId="3" applyNumberFormat="1" applyFont="1" applyBorder="1" applyAlignment="1">
      <alignment horizontal="center" vertical="center"/>
    </xf>
    <xf numFmtId="165" fontId="3" fillId="0" borderId="14" xfId="3" applyNumberFormat="1" applyFont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45" xfId="2" applyFont="1" applyFill="1" applyBorder="1" applyAlignment="1">
      <alignment horizontal="left" vertical="center"/>
    </xf>
    <xf numFmtId="0" fontId="3" fillId="0" borderId="46" xfId="2" applyFont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165" fontId="4" fillId="2" borderId="11" xfId="3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1"/>
    </xf>
    <xf numFmtId="165" fontId="5" fillId="0" borderId="16" xfId="1" applyNumberFormat="1" applyFont="1" applyFill="1" applyBorder="1" applyAlignment="1">
      <alignment horizontal="center" vertical="center"/>
    </xf>
    <xf numFmtId="0" fontId="4" fillId="0" borderId="22" xfId="2" applyFont="1" applyFill="1" applyBorder="1"/>
    <xf numFmtId="0" fontId="10" fillId="0" borderId="22" xfId="2" applyFont="1" applyFill="1" applyBorder="1"/>
    <xf numFmtId="165" fontId="0" fillId="0" borderId="0" xfId="0" applyNumberFormat="1"/>
    <xf numFmtId="0" fontId="3" fillId="0" borderId="45" xfId="2" applyFont="1" applyBorder="1" applyAlignment="1">
      <alignment horizontal="left" vertical="center"/>
    </xf>
    <xf numFmtId="165" fontId="3" fillId="0" borderId="15" xfId="3" applyNumberFormat="1" applyFont="1" applyBorder="1" applyAlignment="1">
      <alignment horizontal="center" vertical="center"/>
    </xf>
    <xf numFmtId="165" fontId="4" fillId="0" borderId="16" xfId="3" applyNumberFormat="1" applyFont="1" applyBorder="1" applyAlignment="1">
      <alignment horizontal="center" vertical="center"/>
    </xf>
    <xf numFmtId="165" fontId="4" fillId="0" borderId="12" xfId="3" applyNumberFormat="1" applyFont="1" applyBorder="1" applyAlignment="1">
      <alignment horizontal="center" vertical="center"/>
    </xf>
    <xf numFmtId="10" fontId="0" fillId="0" borderId="0" xfId="0" applyNumberFormat="1"/>
    <xf numFmtId="0" fontId="2" fillId="0" borderId="0" xfId="0" applyFont="1" applyAlignment="1">
      <alignment horizontal="center"/>
    </xf>
    <xf numFmtId="0" fontId="4" fillId="2" borderId="9" xfId="2" applyFont="1" applyFill="1" applyBorder="1" applyAlignment="1">
      <alignment horizontal="left"/>
    </xf>
    <xf numFmtId="0" fontId="4" fillId="2" borderId="10" xfId="2" applyFont="1" applyFill="1" applyBorder="1" applyAlignment="1">
      <alignment horizontal="left"/>
    </xf>
    <xf numFmtId="0" fontId="4" fillId="2" borderId="48" xfId="0" applyFont="1" applyFill="1" applyBorder="1" applyAlignment="1">
      <alignment horizontal="left" vertical="center" indent="2"/>
    </xf>
    <xf numFmtId="0" fontId="4" fillId="2" borderId="49" xfId="0" applyFont="1" applyFill="1" applyBorder="1" applyAlignment="1">
      <alignment horizontal="left" vertical="center" indent="2"/>
    </xf>
    <xf numFmtId="0" fontId="8" fillId="0" borderId="34" xfId="2" applyFont="1" applyFill="1" applyBorder="1" applyAlignment="1">
      <alignment horizontal="left" vertical="center" wrapText="1"/>
    </xf>
    <xf numFmtId="0" fontId="8" fillId="0" borderId="29" xfId="2" applyFont="1" applyFill="1" applyBorder="1" applyAlignment="1">
      <alignment horizontal="left" vertical="center" wrapText="1"/>
    </xf>
    <xf numFmtId="0" fontId="8" fillId="0" borderId="30" xfId="2" applyFont="1" applyFill="1" applyBorder="1" applyAlignment="1">
      <alignment horizontal="left" vertical="center" wrapText="1"/>
    </xf>
    <xf numFmtId="0" fontId="6" fillId="0" borderId="17" xfId="2" applyFont="1" applyFill="1" applyBorder="1" applyAlignment="1">
      <alignment horizontal="center"/>
    </xf>
    <xf numFmtId="0" fontId="4" fillId="0" borderId="17" xfId="2" applyFont="1" applyFill="1" applyBorder="1" applyAlignment="1">
      <alignment horizontal="center"/>
    </xf>
    <xf numFmtId="0" fontId="8" fillId="0" borderId="25" xfId="2" applyFont="1" applyFill="1" applyBorder="1" applyAlignment="1">
      <alignment horizontal="left" vertical="center" wrapText="1"/>
    </xf>
    <xf numFmtId="0" fontId="8" fillId="0" borderId="21" xfId="2" applyFont="1" applyFill="1" applyBorder="1" applyAlignment="1">
      <alignment horizontal="left" vertical="center" wrapText="1"/>
    </xf>
    <xf numFmtId="0" fontId="8" fillId="0" borderId="35" xfId="2" applyFont="1" applyFill="1" applyBorder="1" applyAlignment="1">
      <alignment horizontal="left" vertical="center" wrapText="1"/>
    </xf>
    <xf numFmtId="0" fontId="8" fillId="0" borderId="36" xfId="2" applyFont="1" applyFill="1" applyBorder="1" applyAlignment="1">
      <alignment horizontal="left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34" xfId="2" applyFont="1" applyBorder="1" applyAlignment="1">
      <alignment horizontal="left" vertical="center" wrapText="1"/>
    </xf>
    <xf numFmtId="0" fontId="8" fillId="0" borderId="29" xfId="2" applyFont="1" applyBorder="1" applyAlignment="1">
      <alignment horizontal="left" vertical="center" wrapText="1"/>
    </xf>
    <xf numFmtId="0" fontId="8" fillId="0" borderId="40" xfId="2" applyFont="1" applyBorder="1" applyAlignment="1">
      <alignment horizontal="left" vertical="center" wrapText="1"/>
    </xf>
    <xf numFmtId="0" fontId="8" fillId="0" borderId="30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29" xfId="2" applyFont="1" applyBorder="1" applyAlignment="1">
      <alignment horizontal="left" vertical="center" wrapText="1"/>
    </xf>
    <xf numFmtId="0" fontId="15" fillId="0" borderId="30" xfId="2" applyFont="1" applyBorder="1" applyAlignment="1">
      <alignment horizontal="left" vertical="center" wrapText="1"/>
    </xf>
  </cellXfs>
  <cellStyles count="4">
    <cellStyle name="Čiarka" xfId="1" builtinId="3"/>
    <cellStyle name="Čiarka 2" xfId="3"/>
    <cellStyle name="Normálna 3" xfId="2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H20" sqref="H20"/>
    </sheetView>
  </sheetViews>
  <sheetFormatPr defaultRowHeight="15" x14ac:dyDescent="0.25"/>
  <cols>
    <col min="1" max="1" width="11.140625" customWidth="1"/>
    <col min="2" max="2" width="42.5703125" customWidth="1"/>
    <col min="3" max="3" width="14.28515625" customWidth="1"/>
    <col min="4" max="4" width="14.140625" customWidth="1"/>
    <col min="5" max="5" width="12.42578125" customWidth="1"/>
    <col min="7" max="8" width="11.28515625" bestFit="1" customWidth="1"/>
    <col min="9" max="9" width="10.28515625" bestFit="1" customWidth="1"/>
  </cols>
  <sheetData>
    <row r="1" spans="1:9" ht="15.75" thickBot="1" x14ac:dyDescent="0.3">
      <c r="A1" s="115" t="s">
        <v>87</v>
      </c>
      <c r="B1" s="115"/>
      <c r="C1" s="115"/>
      <c r="D1" s="115"/>
      <c r="E1" s="115"/>
    </row>
    <row r="2" spans="1:9" ht="15.75" thickBot="1" x14ac:dyDescent="0.3">
      <c r="A2" s="1" t="s">
        <v>0</v>
      </c>
      <c r="B2" s="2" t="s">
        <v>1</v>
      </c>
      <c r="C2" s="12">
        <v>2022</v>
      </c>
      <c r="D2" s="12" t="s">
        <v>30</v>
      </c>
      <c r="E2" s="12" t="s">
        <v>31</v>
      </c>
    </row>
    <row r="3" spans="1:9" x14ac:dyDescent="0.25">
      <c r="A3" s="3">
        <v>111</v>
      </c>
      <c r="B3" s="4" t="s">
        <v>2</v>
      </c>
      <c r="C3" s="13">
        <v>630000</v>
      </c>
      <c r="D3" s="13">
        <v>633163</v>
      </c>
      <c r="E3" s="27">
        <f>SUM(D3/C3)</f>
        <v>1.005020634920635</v>
      </c>
    </row>
    <row r="4" spans="1:9" x14ac:dyDescent="0.25">
      <c r="A4" s="5">
        <v>121</v>
      </c>
      <c r="B4" s="6" t="s">
        <v>3</v>
      </c>
      <c r="C4" s="13">
        <v>177000</v>
      </c>
      <c r="D4" s="13">
        <v>186016</v>
      </c>
      <c r="E4" s="27">
        <f t="shared" ref="E4:E35" si="0">SUM(D4/C4)</f>
        <v>1.0509378531073446</v>
      </c>
    </row>
    <row r="5" spans="1:9" x14ac:dyDescent="0.25">
      <c r="A5" s="5">
        <v>121</v>
      </c>
      <c r="B5" s="6" t="s">
        <v>4</v>
      </c>
      <c r="C5" s="25">
        <v>59000</v>
      </c>
      <c r="D5" s="13">
        <v>59314</v>
      </c>
      <c r="E5" s="27">
        <f t="shared" si="0"/>
        <v>1.0053220338983051</v>
      </c>
    </row>
    <row r="6" spans="1:9" x14ac:dyDescent="0.25">
      <c r="A6" s="5">
        <v>133</v>
      </c>
      <c r="B6" s="6" t="s">
        <v>5</v>
      </c>
      <c r="C6" s="25">
        <v>20000</v>
      </c>
      <c r="D6" s="13">
        <v>20287</v>
      </c>
      <c r="E6" s="27">
        <f t="shared" si="0"/>
        <v>1.0143500000000001</v>
      </c>
      <c r="G6" s="109"/>
    </row>
    <row r="7" spans="1:9" x14ac:dyDescent="0.25">
      <c r="A7" s="5">
        <v>133</v>
      </c>
      <c r="B7" s="6" t="s">
        <v>6</v>
      </c>
      <c r="C7" s="25">
        <v>38400</v>
      </c>
      <c r="D7" s="13">
        <v>38336</v>
      </c>
      <c r="E7" s="27">
        <f t="shared" si="0"/>
        <v>0.99833333333333329</v>
      </c>
      <c r="G7" s="109"/>
    </row>
    <row r="8" spans="1:9" x14ac:dyDescent="0.25">
      <c r="A8" s="5">
        <v>133</v>
      </c>
      <c r="B8" s="6" t="s">
        <v>7</v>
      </c>
      <c r="C8" s="25">
        <v>900</v>
      </c>
      <c r="D8" s="13">
        <v>1600</v>
      </c>
      <c r="E8" s="27">
        <f t="shared" si="0"/>
        <v>1.7777777777777777</v>
      </c>
    </row>
    <row r="9" spans="1:9" x14ac:dyDescent="0.25">
      <c r="A9" s="5">
        <v>133</v>
      </c>
      <c r="B9" s="6" t="s">
        <v>8</v>
      </c>
      <c r="C9" s="25">
        <v>2400</v>
      </c>
      <c r="D9" s="13">
        <v>2163</v>
      </c>
      <c r="E9" s="27">
        <f t="shared" si="0"/>
        <v>0.90125</v>
      </c>
    </row>
    <row r="10" spans="1:9" x14ac:dyDescent="0.25">
      <c r="A10" s="5">
        <v>133</v>
      </c>
      <c r="B10" s="6" t="s">
        <v>9</v>
      </c>
      <c r="C10" s="25">
        <v>4000</v>
      </c>
      <c r="D10" s="13">
        <v>3760</v>
      </c>
      <c r="E10" s="27">
        <f t="shared" si="0"/>
        <v>0.94</v>
      </c>
    </row>
    <row r="11" spans="1:9" x14ac:dyDescent="0.25">
      <c r="A11" s="7">
        <v>133</v>
      </c>
      <c r="B11" s="8" t="s">
        <v>10</v>
      </c>
      <c r="C11" s="25">
        <v>6000</v>
      </c>
      <c r="D11" s="13">
        <v>4377</v>
      </c>
      <c r="E11" s="27">
        <f t="shared" si="0"/>
        <v>0.72950000000000004</v>
      </c>
    </row>
    <row r="12" spans="1:9" x14ac:dyDescent="0.25">
      <c r="A12" s="7">
        <v>133</v>
      </c>
      <c r="B12" s="8" t="s">
        <v>80</v>
      </c>
      <c r="C12" s="25">
        <v>15000</v>
      </c>
      <c r="D12" s="13">
        <v>23340</v>
      </c>
      <c r="E12" s="27">
        <f t="shared" si="0"/>
        <v>1.556</v>
      </c>
    </row>
    <row r="13" spans="1:9" x14ac:dyDescent="0.25">
      <c r="A13" s="7">
        <v>212</v>
      </c>
      <c r="B13" s="8" t="s">
        <v>75</v>
      </c>
      <c r="C13" s="25">
        <v>5000</v>
      </c>
      <c r="D13" s="13">
        <v>6131</v>
      </c>
      <c r="E13" s="27">
        <f t="shared" si="0"/>
        <v>1.2262</v>
      </c>
      <c r="G13" s="109"/>
    </row>
    <row r="14" spans="1:9" x14ac:dyDescent="0.25">
      <c r="A14" s="5">
        <v>212</v>
      </c>
      <c r="B14" s="6" t="s">
        <v>11</v>
      </c>
      <c r="C14" s="25">
        <v>1500</v>
      </c>
      <c r="D14" s="13">
        <v>1400</v>
      </c>
      <c r="E14" s="27">
        <f t="shared" si="0"/>
        <v>0.93333333333333335</v>
      </c>
      <c r="G14" s="109"/>
    </row>
    <row r="15" spans="1:9" x14ac:dyDescent="0.25">
      <c r="A15" s="7">
        <v>212</v>
      </c>
      <c r="B15" s="8" t="s">
        <v>12</v>
      </c>
      <c r="C15" s="25">
        <v>12880</v>
      </c>
      <c r="D15" s="13">
        <v>12746</v>
      </c>
      <c r="E15" s="27">
        <f t="shared" si="0"/>
        <v>0.98959627329192545</v>
      </c>
      <c r="I15" s="109"/>
    </row>
    <row r="16" spans="1:9" x14ac:dyDescent="0.25">
      <c r="A16" s="7">
        <v>212</v>
      </c>
      <c r="B16" s="8" t="s">
        <v>13</v>
      </c>
      <c r="C16" s="25">
        <v>4300</v>
      </c>
      <c r="D16" s="13">
        <v>4987</v>
      </c>
      <c r="E16" s="27">
        <f t="shared" si="0"/>
        <v>1.1597674418604651</v>
      </c>
    </row>
    <row r="17" spans="1:8" x14ac:dyDescent="0.25">
      <c r="A17" s="7">
        <v>212</v>
      </c>
      <c r="B17" s="8" t="s">
        <v>14</v>
      </c>
      <c r="C17" s="25">
        <v>600</v>
      </c>
      <c r="D17" s="13">
        <v>781</v>
      </c>
      <c r="E17" s="27">
        <f t="shared" si="0"/>
        <v>1.3016666666666667</v>
      </c>
      <c r="H17" s="109"/>
    </row>
    <row r="18" spans="1:8" x14ac:dyDescent="0.25">
      <c r="A18" s="5">
        <v>221</v>
      </c>
      <c r="B18" s="6" t="s">
        <v>15</v>
      </c>
      <c r="C18" s="25">
        <v>9000</v>
      </c>
      <c r="D18" s="13">
        <v>13047</v>
      </c>
      <c r="E18" s="27">
        <f t="shared" si="0"/>
        <v>1.4496666666666667</v>
      </c>
      <c r="G18" s="109"/>
      <c r="H18" s="109"/>
    </row>
    <row r="19" spans="1:8" x14ac:dyDescent="0.25">
      <c r="A19" s="5">
        <v>223</v>
      </c>
      <c r="B19" s="6" t="s">
        <v>16</v>
      </c>
      <c r="C19" s="25">
        <v>500</v>
      </c>
      <c r="D19" s="13">
        <v>532</v>
      </c>
      <c r="E19" s="27">
        <f t="shared" si="0"/>
        <v>1.0640000000000001</v>
      </c>
      <c r="G19" s="109"/>
      <c r="H19" s="109"/>
    </row>
    <row r="20" spans="1:8" x14ac:dyDescent="0.25">
      <c r="A20" s="5">
        <v>223</v>
      </c>
      <c r="B20" s="6" t="s">
        <v>17</v>
      </c>
      <c r="C20" s="25">
        <v>1000</v>
      </c>
      <c r="D20" s="13">
        <v>588</v>
      </c>
      <c r="E20" s="27">
        <f t="shared" si="0"/>
        <v>0.58799999999999997</v>
      </c>
    </row>
    <row r="21" spans="1:8" x14ac:dyDescent="0.25">
      <c r="A21" s="5">
        <v>223</v>
      </c>
      <c r="B21" s="6" t="s">
        <v>18</v>
      </c>
      <c r="C21" s="25">
        <v>800</v>
      </c>
      <c r="D21" s="13">
        <v>708</v>
      </c>
      <c r="E21" s="27">
        <f t="shared" si="0"/>
        <v>0.88500000000000001</v>
      </c>
      <c r="G21" s="109"/>
    </row>
    <row r="22" spans="1:8" x14ac:dyDescent="0.25">
      <c r="A22" s="5">
        <v>223</v>
      </c>
      <c r="B22" s="6" t="s">
        <v>19</v>
      </c>
      <c r="C22" s="25">
        <v>1500</v>
      </c>
      <c r="D22" s="13">
        <v>1142</v>
      </c>
      <c r="E22" s="27">
        <f t="shared" si="0"/>
        <v>0.76133333333333331</v>
      </c>
    </row>
    <row r="23" spans="1:8" x14ac:dyDescent="0.25">
      <c r="A23" s="5">
        <v>223</v>
      </c>
      <c r="B23" s="6" t="s">
        <v>20</v>
      </c>
      <c r="C23" s="25">
        <v>6000</v>
      </c>
      <c r="D23" s="13">
        <v>7088</v>
      </c>
      <c r="E23" s="27">
        <f t="shared" si="0"/>
        <v>1.1813333333333333</v>
      </c>
      <c r="H23" s="109"/>
    </row>
    <row r="24" spans="1:8" x14ac:dyDescent="0.25">
      <c r="A24" s="5">
        <v>223</v>
      </c>
      <c r="B24" s="6" t="s">
        <v>81</v>
      </c>
      <c r="C24" s="25">
        <v>0</v>
      </c>
      <c r="D24" s="13">
        <v>8400</v>
      </c>
      <c r="E24" s="27">
        <v>0</v>
      </c>
      <c r="G24" s="109"/>
    </row>
    <row r="25" spans="1:8" x14ac:dyDescent="0.25">
      <c r="A25" s="5">
        <v>223</v>
      </c>
      <c r="B25" s="6" t="s">
        <v>76</v>
      </c>
      <c r="C25" s="25">
        <v>22000</v>
      </c>
      <c r="D25" s="13">
        <v>25643</v>
      </c>
      <c r="E25" s="27">
        <f t="shared" si="0"/>
        <v>1.1655909090909091</v>
      </c>
      <c r="G25" s="109"/>
    </row>
    <row r="26" spans="1:8" x14ac:dyDescent="0.25">
      <c r="A26" s="9">
        <v>223</v>
      </c>
      <c r="B26" s="10" t="s">
        <v>21</v>
      </c>
      <c r="C26" s="25">
        <v>15000</v>
      </c>
      <c r="D26" s="13">
        <v>15879</v>
      </c>
      <c r="E26" s="27">
        <f t="shared" si="0"/>
        <v>1.0586</v>
      </c>
    </row>
    <row r="27" spans="1:8" x14ac:dyDescent="0.25">
      <c r="A27" s="9">
        <v>223</v>
      </c>
      <c r="B27" s="11" t="s">
        <v>22</v>
      </c>
      <c r="C27" s="25">
        <v>3400</v>
      </c>
      <c r="D27" s="13">
        <v>2879</v>
      </c>
      <c r="E27" s="27">
        <f t="shared" si="0"/>
        <v>0.84676470588235297</v>
      </c>
    </row>
    <row r="28" spans="1:8" x14ac:dyDescent="0.25">
      <c r="A28" s="5">
        <v>229</v>
      </c>
      <c r="B28" s="6" t="s">
        <v>23</v>
      </c>
      <c r="C28" s="25">
        <v>1200</v>
      </c>
      <c r="D28" s="13">
        <v>707</v>
      </c>
      <c r="E28" s="27">
        <f t="shared" si="0"/>
        <v>0.58916666666666662</v>
      </c>
    </row>
    <row r="29" spans="1:8" x14ac:dyDescent="0.25">
      <c r="A29" s="5">
        <v>312</v>
      </c>
      <c r="B29" s="6" t="s">
        <v>25</v>
      </c>
      <c r="C29" s="25">
        <v>2300</v>
      </c>
      <c r="D29" s="13">
        <v>2151</v>
      </c>
      <c r="E29" s="27">
        <f t="shared" si="0"/>
        <v>0.93521739130434778</v>
      </c>
      <c r="G29" s="109"/>
    </row>
    <row r="30" spans="1:8" x14ac:dyDescent="0.25">
      <c r="A30" s="5">
        <v>312</v>
      </c>
      <c r="B30" s="6" t="s">
        <v>26</v>
      </c>
      <c r="C30" s="25">
        <v>100000</v>
      </c>
      <c r="D30" s="13">
        <v>103069</v>
      </c>
      <c r="E30" s="27">
        <f t="shared" si="0"/>
        <v>1.0306900000000001</v>
      </c>
    </row>
    <row r="31" spans="1:8" x14ac:dyDescent="0.25">
      <c r="A31" s="5">
        <v>312</v>
      </c>
      <c r="B31" s="6" t="s">
        <v>27</v>
      </c>
      <c r="C31" s="25">
        <v>77000</v>
      </c>
      <c r="D31" s="13">
        <v>97049</v>
      </c>
      <c r="E31" s="27">
        <f t="shared" si="0"/>
        <v>1.2603766233766234</v>
      </c>
    </row>
    <row r="32" spans="1:8" x14ac:dyDescent="0.25">
      <c r="A32" s="7">
        <v>322</v>
      </c>
      <c r="B32" s="8" t="s">
        <v>28</v>
      </c>
      <c r="C32" s="14">
        <v>0</v>
      </c>
      <c r="D32" s="13">
        <v>10000</v>
      </c>
      <c r="E32" s="27">
        <v>0</v>
      </c>
    </row>
    <row r="33" spans="1:5" x14ac:dyDescent="0.25">
      <c r="A33" s="99">
        <v>453</v>
      </c>
      <c r="B33" s="100" t="s">
        <v>79</v>
      </c>
      <c r="C33" s="97">
        <v>4000</v>
      </c>
      <c r="D33" s="13">
        <v>3990</v>
      </c>
      <c r="E33" s="27">
        <f t="shared" si="0"/>
        <v>0.99750000000000005</v>
      </c>
    </row>
    <row r="34" spans="1:5" x14ac:dyDescent="0.25">
      <c r="A34" s="9">
        <v>454</v>
      </c>
      <c r="B34" s="110" t="s">
        <v>74</v>
      </c>
      <c r="C34" s="111">
        <v>66385</v>
      </c>
      <c r="D34" s="13">
        <v>66385</v>
      </c>
      <c r="E34" s="27">
        <f t="shared" si="0"/>
        <v>1</v>
      </c>
    </row>
    <row r="35" spans="1:5" ht="15.75" thickBot="1" x14ac:dyDescent="0.3">
      <c r="A35" s="101">
        <v>513</v>
      </c>
      <c r="B35" s="102" t="s">
        <v>85</v>
      </c>
      <c r="C35" s="98">
        <v>36736</v>
      </c>
      <c r="D35" s="13">
        <v>36736</v>
      </c>
      <c r="E35" s="27">
        <f t="shared" si="0"/>
        <v>1</v>
      </c>
    </row>
    <row r="36" spans="1:5" ht="15.75" thickBot="1" x14ac:dyDescent="0.3">
      <c r="A36" s="116" t="s">
        <v>29</v>
      </c>
      <c r="B36" s="117"/>
      <c r="C36" s="103">
        <f>SUM(C3:C35)</f>
        <v>1323801</v>
      </c>
      <c r="D36" s="15">
        <f>SUM(D3:D35)</f>
        <v>1394394</v>
      </c>
      <c r="E36" s="28">
        <f xml:space="preserve"> D36/C36</f>
        <v>1.053325990840013</v>
      </c>
    </row>
  </sheetData>
  <mergeCells count="2">
    <mergeCell ref="A1:E1"/>
    <mergeCell ref="A36:B36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D9" sqref="D9"/>
    </sheetView>
  </sheetViews>
  <sheetFormatPr defaultRowHeight="15" x14ac:dyDescent="0.25"/>
  <cols>
    <col min="1" max="1" width="10.7109375" customWidth="1"/>
    <col min="2" max="2" width="39.28515625" customWidth="1"/>
    <col min="3" max="3" width="16.140625" customWidth="1"/>
    <col min="4" max="4" width="13.5703125" customWidth="1"/>
    <col min="5" max="5" width="15.85546875" customWidth="1"/>
  </cols>
  <sheetData>
    <row r="1" spans="1:8" ht="15.75" thickBot="1" x14ac:dyDescent="0.3">
      <c r="A1" s="115" t="s">
        <v>87</v>
      </c>
      <c r="B1" s="115"/>
      <c r="C1" s="115"/>
      <c r="D1" s="115"/>
      <c r="E1" s="115"/>
    </row>
    <row r="2" spans="1:8" ht="15.75" thickBot="1" x14ac:dyDescent="0.3">
      <c r="A2" s="12" t="s">
        <v>0</v>
      </c>
      <c r="B2" s="16" t="s">
        <v>1</v>
      </c>
      <c r="C2" s="12">
        <v>2022</v>
      </c>
      <c r="D2" s="12" t="s">
        <v>30</v>
      </c>
      <c r="E2" s="12" t="s">
        <v>31</v>
      </c>
    </row>
    <row r="3" spans="1:8" x14ac:dyDescent="0.25">
      <c r="A3" s="17">
        <v>610</v>
      </c>
      <c r="B3" s="18" t="s">
        <v>32</v>
      </c>
      <c r="C3" s="25">
        <v>413000</v>
      </c>
      <c r="D3" s="13">
        <v>459379</v>
      </c>
      <c r="E3" s="27">
        <f t="shared" ref="E3:E17" si="0">D3/C3</f>
        <v>1.1122978208232446</v>
      </c>
    </row>
    <row r="4" spans="1:8" x14ac:dyDescent="0.25">
      <c r="A4" s="19">
        <v>620</v>
      </c>
      <c r="B4" s="20" t="s">
        <v>33</v>
      </c>
      <c r="C4" s="25">
        <v>144000</v>
      </c>
      <c r="D4" s="13">
        <v>169279</v>
      </c>
      <c r="E4" s="27">
        <f t="shared" si="0"/>
        <v>1.1755486111111111</v>
      </c>
    </row>
    <row r="5" spans="1:8" x14ac:dyDescent="0.25">
      <c r="A5" s="19">
        <v>631</v>
      </c>
      <c r="B5" s="20" t="s">
        <v>34</v>
      </c>
      <c r="C5" s="25">
        <v>1000</v>
      </c>
      <c r="D5" s="13">
        <v>977</v>
      </c>
      <c r="E5" s="27">
        <f t="shared" si="0"/>
        <v>0.97699999999999998</v>
      </c>
    </row>
    <row r="6" spans="1:8" x14ac:dyDescent="0.25">
      <c r="A6" s="19">
        <v>632</v>
      </c>
      <c r="B6" s="20" t="s">
        <v>35</v>
      </c>
      <c r="C6" s="25">
        <v>47500</v>
      </c>
      <c r="D6" s="13">
        <v>43157</v>
      </c>
      <c r="E6" s="27">
        <f t="shared" si="0"/>
        <v>0.90856842105263158</v>
      </c>
    </row>
    <row r="7" spans="1:8" x14ac:dyDescent="0.25">
      <c r="A7" s="19">
        <v>633</v>
      </c>
      <c r="B7" s="20" t="s">
        <v>36</v>
      </c>
      <c r="C7" s="25">
        <v>130000</v>
      </c>
      <c r="D7" s="13">
        <v>134564</v>
      </c>
      <c r="E7" s="27">
        <f t="shared" si="0"/>
        <v>1.0351076923076923</v>
      </c>
    </row>
    <row r="8" spans="1:8" x14ac:dyDescent="0.25">
      <c r="A8" s="19">
        <v>634</v>
      </c>
      <c r="B8" s="20" t="s">
        <v>37</v>
      </c>
      <c r="C8" s="25">
        <v>22000</v>
      </c>
      <c r="D8" s="13">
        <v>28980</v>
      </c>
      <c r="E8" s="27">
        <f t="shared" si="0"/>
        <v>1.3172727272727274</v>
      </c>
    </row>
    <row r="9" spans="1:8" x14ac:dyDescent="0.25">
      <c r="A9" s="19">
        <v>635</v>
      </c>
      <c r="B9" s="20" t="s">
        <v>38</v>
      </c>
      <c r="C9" s="25">
        <v>30000</v>
      </c>
      <c r="D9" s="13">
        <v>22690</v>
      </c>
      <c r="E9" s="27">
        <f t="shared" si="0"/>
        <v>0.7563333333333333</v>
      </c>
    </row>
    <row r="10" spans="1:8" x14ac:dyDescent="0.25">
      <c r="A10" s="19">
        <v>637</v>
      </c>
      <c r="B10" s="20" t="s">
        <v>39</v>
      </c>
      <c r="C10" s="25">
        <v>205000</v>
      </c>
      <c r="D10" s="13">
        <v>232713</v>
      </c>
      <c r="E10" s="27">
        <f t="shared" si="0"/>
        <v>1.1351853658536586</v>
      </c>
    </row>
    <row r="11" spans="1:8" x14ac:dyDescent="0.25">
      <c r="A11" s="19">
        <v>641</v>
      </c>
      <c r="B11" s="20" t="s">
        <v>77</v>
      </c>
      <c r="C11" s="25">
        <v>6000</v>
      </c>
      <c r="D11" s="13">
        <v>7826</v>
      </c>
      <c r="E11" s="27">
        <f t="shared" si="0"/>
        <v>1.3043333333333333</v>
      </c>
    </row>
    <row r="12" spans="1:8" x14ac:dyDescent="0.25">
      <c r="A12" s="19">
        <v>642</v>
      </c>
      <c r="B12" s="20" t="s">
        <v>40</v>
      </c>
      <c r="C12" s="25">
        <v>66000</v>
      </c>
      <c r="D12" s="13">
        <v>72466</v>
      </c>
      <c r="E12" s="27">
        <f t="shared" si="0"/>
        <v>1.097969696969697</v>
      </c>
    </row>
    <row r="13" spans="1:8" x14ac:dyDescent="0.25">
      <c r="A13" s="21">
        <v>651</v>
      </c>
      <c r="B13" s="22" t="s">
        <v>41</v>
      </c>
      <c r="C13" s="25">
        <v>3000</v>
      </c>
      <c r="D13" s="13">
        <v>2469</v>
      </c>
      <c r="E13" s="27">
        <f t="shared" si="0"/>
        <v>0.82299999999999995</v>
      </c>
      <c r="H13" s="114"/>
    </row>
    <row r="14" spans="1:8" x14ac:dyDescent="0.25">
      <c r="A14" s="19">
        <v>700</v>
      </c>
      <c r="B14" s="20" t="s">
        <v>42</v>
      </c>
      <c r="C14" s="25">
        <v>186385</v>
      </c>
      <c r="D14" s="13">
        <v>143660</v>
      </c>
      <c r="E14" s="27">
        <f t="shared" si="0"/>
        <v>0.77077018000375563</v>
      </c>
    </row>
    <row r="15" spans="1:8" x14ac:dyDescent="0.25">
      <c r="A15" s="23">
        <v>700</v>
      </c>
      <c r="B15" s="24" t="s">
        <v>43</v>
      </c>
      <c r="C15" s="112"/>
      <c r="D15" s="13"/>
      <c r="E15" s="27"/>
    </row>
    <row r="16" spans="1:8" x14ac:dyDescent="0.25">
      <c r="A16" s="19">
        <v>700</v>
      </c>
      <c r="B16" s="22" t="s">
        <v>86</v>
      </c>
      <c r="C16" s="113">
        <v>36736</v>
      </c>
      <c r="D16" s="13">
        <v>36736</v>
      </c>
      <c r="E16" s="27">
        <f t="shared" si="0"/>
        <v>1</v>
      </c>
    </row>
    <row r="17" spans="1:5" ht="15.75" thickBot="1" x14ac:dyDescent="0.3">
      <c r="A17" s="104">
        <v>700</v>
      </c>
      <c r="B17" s="105" t="s">
        <v>82</v>
      </c>
      <c r="C17" s="106">
        <v>33180</v>
      </c>
      <c r="D17" s="13">
        <v>38354</v>
      </c>
      <c r="E17" s="27">
        <f t="shared" si="0"/>
        <v>1.1559373116335141</v>
      </c>
    </row>
    <row r="18" spans="1:5" ht="15.75" thickBot="1" x14ac:dyDescent="0.3">
      <c r="A18" s="118" t="s">
        <v>44</v>
      </c>
      <c r="B18" s="119"/>
      <c r="C18" s="26">
        <f>SUM(C3:C17)</f>
        <v>1323801</v>
      </c>
      <c r="D18" s="26">
        <f>SUM(D3:D17)</f>
        <v>1393250</v>
      </c>
      <c r="E18" s="28">
        <f>D18/C18</f>
        <v>1.0524618126138294</v>
      </c>
    </row>
  </sheetData>
  <mergeCells count="2">
    <mergeCell ref="A1:E1"/>
    <mergeCell ref="A18:B18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>
      <selection activeCell="C5" sqref="C5"/>
    </sheetView>
  </sheetViews>
  <sheetFormatPr defaultRowHeight="15" x14ac:dyDescent="0.25"/>
  <cols>
    <col min="12" max="12" width="9.7109375" customWidth="1"/>
  </cols>
  <sheetData>
    <row r="1" spans="1:14" ht="18.75" thickBot="1" x14ac:dyDescent="0.3">
      <c r="A1" s="123" t="s">
        <v>84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45" x14ac:dyDescent="0.25">
      <c r="A2" s="29" t="s">
        <v>1</v>
      </c>
      <c r="B2" s="30" t="s">
        <v>32</v>
      </c>
      <c r="C2" s="30" t="s">
        <v>33</v>
      </c>
      <c r="D2" s="30" t="s">
        <v>45</v>
      </c>
      <c r="E2" s="30" t="s">
        <v>46</v>
      </c>
      <c r="F2" s="30" t="s">
        <v>47</v>
      </c>
      <c r="G2" s="30" t="s">
        <v>48</v>
      </c>
      <c r="H2" s="30" t="s">
        <v>38</v>
      </c>
      <c r="I2" s="30" t="s">
        <v>39</v>
      </c>
      <c r="J2" s="30" t="s">
        <v>40</v>
      </c>
      <c r="K2" s="30" t="s">
        <v>24</v>
      </c>
      <c r="L2" s="31" t="s">
        <v>49</v>
      </c>
      <c r="M2" s="31" t="s">
        <v>50</v>
      </c>
      <c r="N2" s="32" t="s">
        <v>51</v>
      </c>
    </row>
    <row r="3" spans="1:14" x14ac:dyDescent="0.25">
      <c r="A3" s="33"/>
      <c r="B3" s="34">
        <v>610</v>
      </c>
      <c r="C3" s="34">
        <v>620</v>
      </c>
      <c r="D3" s="34">
        <v>631</v>
      </c>
      <c r="E3" s="34">
        <v>632</v>
      </c>
      <c r="F3" s="34">
        <v>633</v>
      </c>
      <c r="G3" s="34">
        <v>634</v>
      </c>
      <c r="H3" s="34">
        <v>635</v>
      </c>
      <c r="I3" s="34">
        <v>637</v>
      </c>
      <c r="J3" s="34">
        <v>642</v>
      </c>
      <c r="K3" s="35">
        <v>651</v>
      </c>
      <c r="L3" s="35">
        <v>700</v>
      </c>
      <c r="M3" s="34">
        <v>800</v>
      </c>
      <c r="N3" s="36"/>
    </row>
    <row r="4" spans="1:14" x14ac:dyDescent="0.25">
      <c r="A4" s="125" t="s">
        <v>52</v>
      </c>
      <c r="B4" s="37">
        <v>137000</v>
      </c>
      <c r="C4" s="37">
        <v>47980</v>
      </c>
      <c r="D4" s="37">
        <v>500</v>
      </c>
      <c r="E4" s="37">
        <v>19200</v>
      </c>
      <c r="F4" s="37">
        <v>27100</v>
      </c>
      <c r="G4" s="37">
        <v>2900</v>
      </c>
      <c r="H4" s="37">
        <v>9400</v>
      </c>
      <c r="I4" s="37">
        <v>80000</v>
      </c>
      <c r="J4" s="37">
        <v>37600</v>
      </c>
      <c r="K4" s="38"/>
      <c r="L4" s="39">
        <v>61236</v>
      </c>
      <c r="M4" s="37"/>
      <c r="N4" s="40">
        <f t="shared" ref="N4:N25" si="0">SUM(B4:M4)</f>
        <v>422916</v>
      </c>
    </row>
    <row r="5" spans="1:14" x14ac:dyDescent="0.25">
      <c r="A5" s="121"/>
      <c r="B5" s="41">
        <v>156055</v>
      </c>
      <c r="C5" s="41">
        <v>58614</v>
      </c>
      <c r="D5" s="41">
        <v>941</v>
      </c>
      <c r="E5" s="41">
        <v>16523</v>
      </c>
      <c r="F5" s="41">
        <v>30282</v>
      </c>
      <c r="G5" s="41">
        <v>7139</v>
      </c>
      <c r="H5" s="41">
        <v>221</v>
      </c>
      <c r="I5" s="41">
        <v>98929</v>
      </c>
      <c r="J5" s="41">
        <v>44206</v>
      </c>
      <c r="K5" s="42"/>
      <c r="L5" s="43">
        <v>60319</v>
      </c>
      <c r="M5" s="41"/>
      <c r="N5" s="44"/>
    </row>
    <row r="6" spans="1:14" x14ac:dyDescent="0.25">
      <c r="A6" s="122"/>
      <c r="B6" s="45">
        <f>B5/B4</f>
        <v>1.139087591240876</v>
      </c>
      <c r="C6" s="45">
        <f t="shared" ref="C6:L6" si="1">C5/C4</f>
        <v>1.2216340141725719</v>
      </c>
      <c r="D6" s="45">
        <f t="shared" si="1"/>
        <v>1.8819999999999999</v>
      </c>
      <c r="E6" s="45">
        <f t="shared" si="1"/>
        <v>0.86057291666666669</v>
      </c>
      <c r="F6" s="45">
        <f t="shared" si="1"/>
        <v>1.1174169741697417</v>
      </c>
      <c r="G6" s="45">
        <f t="shared" si="1"/>
        <v>2.4617241379310344</v>
      </c>
      <c r="H6" s="45">
        <f t="shared" si="1"/>
        <v>2.3510638297872342E-2</v>
      </c>
      <c r="I6" s="45">
        <f t="shared" si="1"/>
        <v>1.2366124999999999</v>
      </c>
      <c r="J6" s="46">
        <f t="shared" si="1"/>
        <v>1.1756914893617021</v>
      </c>
      <c r="K6" s="46"/>
      <c r="L6" s="46">
        <f t="shared" si="1"/>
        <v>0.98502514860539547</v>
      </c>
      <c r="M6" s="46"/>
      <c r="N6" s="46"/>
    </row>
    <row r="7" spans="1:14" x14ac:dyDescent="0.25">
      <c r="A7" s="126" t="s">
        <v>78</v>
      </c>
      <c r="B7" s="43"/>
      <c r="C7" s="43"/>
      <c r="D7" s="43"/>
      <c r="E7" s="43"/>
      <c r="F7" s="43"/>
      <c r="G7" s="43"/>
      <c r="H7" s="43"/>
      <c r="I7" s="43"/>
      <c r="J7" s="41"/>
      <c r="K7" s="37">
        <v>3000</v>
      </c>
      <c r="L7" s="37"/>
      <c r="M7" s="47">
        <v>33180</v>
      </c>
      <c r="N7" s="48">
        <f t="shared" si="0"/>
        <v>36180</v>
      </c>
    </row>
    <row r="8" spans="1:14" x14ac:dyDescent="0.25">
      <c r="A8" s="126"/>
      <c r="B8" s="41"/>
      <c r="C8" s="41"/>
      <c r="D8" s="41"/>
      <c r="E8" s="41"/>
      <c r="F8" s="41"/>
      <c r="G8" s="41"/>
      <c r="H8" s="41"/>
      <c r="I8" s="41"/>
      <c r="J8" s="41"/>
      <c r="K8" s="41">
        <v>2469</v>
      </c>
      <c r="L8" s="41"/>
      <c r="M8" s="49">
        <v>38354</v>
      </c>
      <c r="N8" s="44"/>
    </row>
    <row r="9" spans="1:14" x14ac:dyDescent="0.25">
      <c r="A9" s="126"/>
      <c r="B9" s="50"/>
      <c r="C9" s="50"/>
      <c r="D9" s="50"/>
      <c r="E9" s="50"/>
      <c r="F9" s="50"/>
      <c r="G9" s="50"/>
      <c r="H9" s="50"/>
      <c r="I9" s="50"/>
      <c r="J9" s="50"/>
      <c r="K9" s="46">
        <f t="shared" ref="K9" si="2">K8/K7</f>
        <v>0.82299999999999995</v>
      </c>
      <c r="L9" s="51"/>
      <c r="M9" s="46">
        <f t="shared" ref="M9" si="3">M8/M7</f>
        <v>1.1559373116335141</v>
      </c>
      <c r="N9" s="52"/>
    </row>
    <row r="10" spans="1:14" x14ac:dyDescent="0.25">
      <c r="A10" s="120" t="s">
        <v>53</v>
      </c>
      <c r="B10" s="41"/>
      <c r="C10" s="37">
        <v>270</v>
      </c>
      <c r="D10" s="37"/>
      <c r="E10" s="37"/>
      <c r="F10" s="37">
        <v>4800</v>
      </c>
      <c r="G10" s="37">
        <v>300</v>
      </c>
      <c r="H10" s="37"/>
      <c r="I10" s="37">
        <v>1000</v>
      </c>
      <c r="J10" s="37"/>
      <c r="K10" s="37"/>
      <c r="L10" s="37"/>
      <c r="M10" s="37"/>
      <c r="N10" s="53">
        <f t="shared" si="0"/>
        <v>6370</v>
      </c>
    </row>
    <row r="11" spans="1:14" x14ac:dyDescent="0.25">
      <c r="A11" s="121"/>
      <c r="B11" s="41"/>
      <c r="C11" s="41">
        <v>188</v>
      </c>
      <c r="D11" s="41"/>
      <c r="E11" s="41"/>
      <c r="F11" s="41">
        <v>3646</v>
      </c>
      <c r="G11" s="41">
        <v>49</v>
      </c>
      <c r="H11" s="41"/>
      <c r="I11" s="41">
        <v>1166</v>
      </c>
      <c r="J11" s="41"/>
      <c r="K11" s="41"/>
      <c r="L11" s="41"/>
      <c r="M11" s="41"/>
      <c r="N11" s="54"/>
    </row>
    <row r="12" spans="1:14" x14ac:dyDescent="0.25">
      <c r="A12" s="122"/>
      <c r="B12" s="51"/>
      <c r="C12" s="46">
        <f>C11/C10</f>
        <v>0.6962962962962963</v>
      </c>
      <c r="D12" s="46"/>
      <c r="E12" s="46"/>
      <c r="F12" s="46">
        <f t="shared" ref="F12:I12" si="4">F11/F10</f>
        <v>0.75958333333333339</v>
      </c>
      <c r="G12" s="46">
        <f t="shared" si="4"/>
        <v>0.16333333333333333</v>
      </c>
      <c r="H12" s="46"/>
      <c r="I12" s="46">
        <f t="shared" si="4"/>
        <v>1.1659999999999999</v>
      </c>
      <c r="J12" s="51"/>
      <c r="K12" s="51"/>
      <c r="L12" s="51"/>
      <c r="M12" s="51"/>
      <c r="N12" s="55"/>
    </row>
    <row r="13" spans="1:14" x14ac:dyDescent="0.25">
      <c r="A13" s="120" t="s">
        <v>54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54"/>
    </row>
    <row r="14" spans="1:14" x14ac:dyDescent="0.25">
      <c r="A14" s="121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53"/>
    </row>
    <row r="15" spans="1:14" x14ac:dyDescent="0.25">
      <c r="A15" s="122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5"/>
    </row>
    <row r="16" spans="1:14" x14ac:dyDescent="0.25">
      <c r="A16" s="126" t="s">
        <v>55</v>
      </c>
      <c r="B16" s="43"/>
      <c r="C16" s="43"/>
      <c r="D16" s="43"/>
      <c r="E16" s="43"/>
      <c r="F16" s="39">
        <v>100</v>
      </c>
      <c r="G16" s="39"/>
      <c r="H16" s="39"/>
      <c r="I16" s="39">
        <v>1500</v>
      </c>
      <c r="J16" s="39"/>
      <c r="K16" s="39"/>
      <c r="L16" s="39" t="s">
        <v>56</v>
      </c>
      <c r="M16" s="39"/>
      <c r="N16" s="53">
        <f t="shared" si="0"/>
        <v>1600</v>
      </c>
    </row>
    <row r="17" spans="1:14" x14ac:dyDescent="0.25">
      <c r="A17" s="126"/>
      <c r="B17" s="41"/>
      <c r="C17" s="41"/>
      <c r="D17" s="41"/>
      <c r="E17" s="41"/>
      <c r="F17" s="43">
        <v>0</v>
      </c>
      <c r="G17" s="43"/>
      <c r="H17" s="43"/>
      <c r="I17" s="43">
        <v>328</v>
      </c>
      <c r="J17" s="43"/>
      <c r="K17" s="43"/>
      <c r="L17" s="43"/>
      <c r="M17" s="43"/>
      <c r="N17" s="54"/>
    </row>
    <row r="18" spans="1:14" x14ac:dyDescent="0.25">
      <c r="A18" s="126"/>
      <c r="B18" s="50"/>
      <c r="C18" s="50"/>
      <c r="D18" s="50"/>
      <c r="E18" s="50"/>
      <c r="F18" s="45">
        <f>F17/F16</f>
        <v>0</v>
      </c>
      <c r="G18" s="56"/>
      <c r="H18" s="56"/>
      <c r="I18" s="45">
        <f>I17/I16</f>
        <v>0.21866666666666668</v>
      </c>
      <c r="J18" s="51"/>
      <c r="K18" s="51"/>
      <c r="L18" s="51"/>
      <c r="M18" s="51"/>
      <c r="N18" s="55"/>
    </row>
    <row r="19" spans="1:14" x14ac:dyDescent="0.25">
      <c r="A19" s="127" t="s">
        <v>57</v>
      </c>
      <c r="B19" s="43"/>
      <c r="C19" s="43"/>
      <c r="D19" s="43"/>
      <c r="E19" s="43"/>
      <c r="F19" s="43"/>
      <c r="G19" s="43" t="s">
        <v>58</v>
      </c>
      <c r="H19" s="39">
        <v>1500</v>
      </c>
      <c r="I19" s="39"/>
      <c r="J19" s="39"/>
      <c r="K19" s="39"/>
      <c r="L19" s="39">
        <v>40000</v>
      </c>
      <c r="M19" s="39"/>
      <c r="N19" s="48">
        <f t="shared" si="0"/>
        <v>41500</v>
      </c>
    </row>
    <row r="20" spans="1:14" x14ac:dyDescent="0.25">
      <c r="A20" s="125"/>
      <c r="B20" s="41"/>
      <c r="C20" s="41"/>
      <c r="D20" s="41"/>
      <c r="E20" s="41"/>
      <c r="F20" s="41"/>
      <c r="G20" s="41" t="s">
        <v>58</v>
      </c>
      <c r="H20" s="43">
        <v>0</v>
      </c>
      <c r="I20" s="43"/>
      <c r="J20" s="43"/>
      <c r="K20" s="43"/>
      <c r="L20" s="43">
        <v>22711</v>
      </c>
      <c r="M20" s="43"/>
      <c r="N20" s="57"/>
    </row>
    <row r="21" spans="1:14" x14ac:dyDescent="0.25">
      <c r="A21" s="128"/>
      <c r="B21" s="58"/>
      <c r="C21" s="58"/>
      <c r="D21" s="58"/>
      <c r="E21" s="58"/>
      <c r="F21" s="56"/>
      <c r="G21" s="56" t="s">
        <v>58</v>
      </c>
      <c r="H21" s="45">
        <f>H20/H19</f>
        <v>0</v>
      </c>
      <c r="I21" s="45"/>
      <c r="J21" s="45"/>
      <c r="K21" s="45"/>
      <c r="L21" s="45">
        <f t="shared" ref="L21" si="5">L20/L19</f>
        <v>0.56777500000000003</v>
      </c>
      <c r="M21" s="51"/>
      <c r="N21" s="59"/>
    </row>
    <row r="22" spans="1:14" x14ac:dyDescent="0.25">
      <c r="A22" s="127" t="s">
        <v>59</v>
      </c>
      <c r="B22" s="108">
        <v>41000</v>
      </c>
      <c r="C22" s="39">
        <v>14300</v>
      </c>
      <c r="D22" s="107"/>
      <c r="E22" s="107"/>
      <c r="F22" s="39">
        <v>4500</v>
      </c>
      <c r="G22" s="39">
        <v>15900</v>
      </c>
      <c r="H22" s="39"/>
      <c r="I22" s="39">
        <v>40000</v>
      </c>
      <c r="J22" s="39"/>
      <c r="K22" s="39"/>
      <c r="L22" s="39"/>
      <c r="M22" s="39"/>
      <c r="N22" s="48">
        <f t="shared" si="0"/>
        <v>115700</v>
      </c>
    </row>
    <row r="23" spans="1:14" x14ac:dyDescent="0.25">
      <c r="A23" s="125"/>
      <c r="B23" s="41">
        <v>45851</v>
      </c>
      <c r="C23" s="43">
        <v>15998</v>
      </c>
      <c r="D23" s="41"/>
      <c r="E23" s="41"/>
      <c r="F23" s="43">
        <v>3750</v>
      </c>
      <c r="G23" s="43">
        <v>16370</v>
      </c>
      <c r="H23" s="43"/>
      <c r="I23" s="43">
        <v>38930</v>
      </c>
      <c r="J23" s="43"/>
      <c r="K23" s="43"/>
      <c r="L23" s="43"/>
      <c r="M23" s="43"/>
      <c r="N23" s="57"/>
    </row>
    <row r="24" spans="1:14" x14ac:dyDescent="0.25">
      <c r="A24" s="128"/>
      <c r="B24" s="45">
        <f t="shared" ref="B24:C24" si="6">B23/B22</f>
        <v>1.1183170731707317</v>
      </c>
      <c r="C24" s="45">
        <f t="shared" si="6"/>
        <v>1.1187412587412588</v>
      </c>
      <c r="D24" s="45"/>
      <c r="E24" s="45"/>
      <c r="F24" s="45">
        <f>F23/F22</f>
        <v>0.83333333333333337</v>
      </c>
      <c r="G24" s="45">
        <f>G23/G22</f>
        <v>1.0295597484276731</v>
      </c>
      <c r="H24" s="45"/>
      <c r="I24" s="45">
        <f t="shared" ref="I24" si="7">I23/I22</f>
        <v>0.97324999999999995</v>
      </c>
      <c r="J24" s="51"/>
      <c r="K24" s="51"/>
      <c r="L24" s="51"/>
      <c r="M24" s="51"/>
      <c r="N24" s="59"/>
    </row>
    <row r="25" spans="1:14" x14ac:dyDescent="0.25">
      <c r="A25" s="126" t="s">
        <v>60</v>
      </c>
      <c r="B25" s="39">
        <v>45000</v>
      </c>
      <c r="C25" s="39">
        <v>15800</v>
      </c>
      <c r="D25" s="39"/>
      <c r="E25" s="39"/>
      <c r="F25" s="39">
        <v>34200</v>
      </c>
      <c r="G25" s="39">
        <v>1700</v>
      </c>
      <c r="H25" s="39">
        <v>3000</v>
      </c>
      <c r="I25" s="39">
        <v>54000</v>
      </c>
      <c r="J25" s="37"/>
      <c r="K25" s="37"/>
      <c r="L25" s="37">
        <v>80360</v>
      </c>
      <c r="M25" s="37"/>
      <c r="N25" s="40">
        <f t="shared" si="0"/>
        <v>234060</v>
      </c>
    </row>
    <row r="26" spans="1:14" x14ac:dyDescent="0.25">
      <c r="A26" s="126"/>
      <c r="B26" s="43">
        <v>51985</v>
      </c>
      <c r="C26" s="43">
        <v>20728</v>
      </c>
      <c r="D26" s="43"/>
      <c r="E26" s="43"/>
      <c r="F26" s="43">
        <v>51124</v>
      </c>
      <c r="G26" s="43">
        <v>4092</v>
      </c>
      <c r="H26" s="43">
        <v>504</v>
      </c>
      <c r="I26" s="43">
        <v>68202</v>
      </c>
      <c r="J26" s="41"/>
      <c r="K26" s="41"/>
      <c r="L26" s="41">
        <v>49036</v>
      </c>
      <c r="M26" s="60"/>
      <c r="N26" s="44"/>
    </row>
    <row r="27" spans="1:14" x14ac:dyDescent="0.25">
      <c r="A27" s="126"/>
      <c r="B27" s="46">
        <f>B26/B25</f>
        <v>1.1552222222222222</v>
      </c>
      <c r="C27" s="46">
        <f t="shared" ref="C27:L27" si="8">C26/C25</f>
        <v>1.3118987341772153</v>
      </c>
      <c r="D27" s="46"/>
      <c r="E27" s="46"/>
      <c r="F27" s="46">
        <f t="shared" si="8"/>
        <v>1.4948538011695907</v>
      </c>
      <c r="G27" s="46">
        <f t="shared" si="8"/>
        <v>2.4070588235294119</v>
      </c>
      <c r="H27" s="46">
        <f t="shared" si="8"/>
        <v>0.16800000000000001</v>
      </c>
      <c r="I27" s="46">
        <f t="shared" si="8"/>
        <v>1.2629999999999999</v>
      </c>
      <c r="J27" s="46"/>
      <c r="K27" s="46"/>
      <c r="L27" s="46">
        <f t="shared" si="8"/>
        <v>0.61020408163265305</v>
      </c>
      <c r="M27" s="51"/>
      <c r="N27" s="55"/>
    </row>
    <row r="28" spans="1:14" x14ac:dyDescent="0.25">
      <c r="A28" s="61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62"/>
      <c r="M28" s="51"/>
      <c r="N28" s="63"/>
    </row>
    <row r="29" spans="1:14" ht="15.75" thickBot="1" x14ac:dyDescent="0.3">
      <c r="A29" s="6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1"/>
      <c r="N29" s="63"/>
    </row>
    <row r="30" spans="1:14" ht="45" x14ac:dyDescent="0.25">
      <c r="A30" s="29" t="s">
        <v>1</v>
      </c>
      <c r="B30" s="30" t="s">
        <v>32</v>
      </c>
      <c r="C30" s="30" t="s">
        <v>33</v>
      </c>
      <c r="D30" s="30" t="s">
        <v>45</v>
      </c>
      <c r="E30" s="30" t="s">
        <v>46</v>
      </c>
      <c r="F30" s="30" t="s">
        <v>47</v>
      </c>
      <c r="G30" s="30" t="s">
        <v>48</v>
      </c>
      <c r="H30" s="30" t="s">
        <v>38</v>
      </c>
      <c r="I30" s="30" t="s">
        <v>39</v>
      </c>
      <c r="J30" s="30" t="s">
        <v>40</v>
      </c>
      <c r="K30" s="30" t="s">
        <v>24</v>
      </c>
      <c r="L30" s="31" t="s">
        <v>49</v>
      </c>
      <c r="M30" s="31" t="s">
        <v>50</v>
      </c>
      <c r="N30" s="64" t="s">
        <v>51</v>
      </c>
    </row>
    <row r="31" spans="1:14" x14ac:dyDescent="0.25">
      <c r="A31" s="33"/>
      <c r="B31" s="34">
        <v>610</v>
      </c>
      <c r="C31" s="34">
        <v>620</v>
      </c>
      <c r="D31" s="34">
        <v>631</v>
      </c>
      <c r="E31" s="34">
        <v>632</v>
      </c>
      <c r="F31" s="34">
        <v>633</v>
      </c>
      <c r="G31" s="34">
        <v>634</v>
      </c>
      <c r="H31" s="34">
        <v>635</v>
      </c>
      <c r="I31" s="34">
        <v>637</v>
      </c>
      <c r="J31" s="34">
        <v>642</v>
      </c>
      <c r="K31" s="35">
        <v>651</v>
      </c>
      <c r="L31" s="35">
        <v>700</v>
      </c>
      <c r="M31" s="34">
        <v>800</v>
      </c>
      <c r="N31" s="36"/>
    </row>
    <row r="32" spans="1:14" x14ac:dyDescent="0.25">
      <c r="A32" s="126" t="s">
        <v>61</v>
      </c>
      <c r="B32" s="43"/>
      <c r="C32" s="43"/>
      <c r="D32" s="43"/>
      <c r="E32" s="39">
        <v>9000</v>
      </c>
      <c r="F32" s="39"/>
      <c r="G32" s="39"/>
      <c r="H32" s="39">
        <v>5000</v>
      </c>
      <c r="I32" s="39"/>
      <c r="J32" s="39"/>
      <c r="K32" s="39"/>
      <c r="L32" s="39">
        <v>14525</v>
      </c>
      <c r="M32" s="39"/>
      <c r="N32" s="40">
        <f t="shared" ref="N32:N56" si="9">SUM(B32:M32)</f>
        <v>28525</v>
      </c>
    </row>
    <row r="33" spans="1:14" x14ac:dyDescent="0.25">
      <c r="A33" s="126"/>
      <c r="B33" s="41"/>
      <c r="C33" s="41"/>
      <c r="D33" s="41"/>
      <c r="E33" s="43">
        <v>11894</v>
      </c>
      <c r="F33" s="43"/>
      <c r="G33" s="43"/>
      <c r="H33" s="43">
        <v>15880</v>
      </c>
      <c r="I33" s="43"/>
      <c r="J33" s="43"/>
      <c r="K33" s="43"/>
      <c r="L33" s="43">
        <v>14520</v>
      </c>
      <c r="M33" s="65"/>
      <c r="N33" s="44"/>
    </row>
    <row r="34" spans="1:14" x14ac:dyDescent="0.25">
      <c r="A34" s="126"/>
      <c r="B34" s="56"/>
      <c r="C34" s="56"/>
      <c r="D34" s="56"/>
      <c r="E34" s="45">
        <f>E33/E32</f>
        <v>1.3215555555555556</v>
      </c>
      <c r="F34" s="56"/>
      <c r="G34" s="56"/>
      <c r="H34" s="45">
        <f>H33/H32</f>
        <v>3.1760000000000002</v>
      </c>
      <c r="I34" s="45"/>
      <c r="J34" s="45"/>
      <c r="K34" s="45"/>
      <c r="L34" s="45">
        <v>0</v>
      </c>
      <c r="M34" s="51"/>
      <c r="N34" s="59"/>
    </row>
    <row r="35" spans="1:14" x14ac:dyDescent="0.25">
      <c r="A35" s="127" t="s">
        <v>62</v>
      </c>
      <c r="B35" s="43"/>
      <c r="C35" s="43"/>
      <c r="D35" s="43"/>
      <c r="E35" s="43"/>
      <c r="F35" s="43"/>
      <c r="G35" s="43"/>
      <c r="H35" s="43"/>
      <c r="I35" s="43"/>
      <c r="J35" s="39">
        <v>19500</v>
      </c>
      <c r="K35" s="39"/>
      <c r="L35" s="39">
        <v>27000</v>
      </c>
      <c r="M35" s="39"/>
      <c r="N35" s="48">
        <f t="shared" si="9"/>
        <v>46500</v>
      </c>
    </row>
    <row r="36" spans="1:14" x14ac:dyDescent="0.25">
      <c r="A36" s="125"/>
      <c r="B36" s="41"/>
      <c r="C36" s="41"/>
      <c r="D36" s="41"/>
      <c r="E36" s="41"/>
      <c r="F36" s="41"/>
      <c r="G36" s="41"/>
      <c r="H36" s="41"/>
      <c r="I36" s="41"/>
      <c r="J36" s="43">
        <v>19500</v>
      </c>
      <c r="K36" s="43"/>
      <c r="L36" s="43">
        <v>33810</v>
      </c>
      <c r="M36" s="43"/>
      <c r="N36" s="57"/>
    </row>
    <row r="37" spans="1:14" x14ac:dyDescent="0.25">
      <c r="A37" s="128"/>
      <c r="B37" s="41"/>
      <c r="C37" s="41"/>
      <c r="D37" s="41"/>
      <c r="E37" s="41"/>
      <c r="F37" s="41"/>
      <c r="G37" s="41"/>
      <c r="H37" s="41"/>
      <c r="I37" s="41"/>
      <c r="J37" s="45">
        <f>J36/J35</f>
        <v>1</v>
      </c>
      <c r="K37" s="51"/>
      <c r="L37" s="45">
        <f>L36/L35</f>
        <v>1.2522222222222221</v>
      </c>
      <c r="M37" s="51"/>
      <c r="N37" s="59"/>
    </row>
    <row r="38" spans="1:14" x14ac:dyDescent="0.25">
      <c r="A38" s="120" t="s">
        <v>63</v>
      </c>
      <c r="B38" s="43"/>
      <c r="C38" s="43"/>
      <c r="D38" s="43"/>
      <c r="E38" s="43"/>
      <c r="F38" s="39">
        <v>7500</v>
      </c>
      <c r="G38" s="39"/>
      <c r="H38" s="39"/>
      <c r="I38" s="39">
        <v>8500</v>
      </c>
      <c r="J38" s="39">
        <v>4000</v>
      </c>
      <c r="K38" s="39"/>
      <c r="L38" s="39"/>
      <c r="M38" s="39"/>
      <c r="N38" s="48">
        <f t="shared" si="9"/>
        <v>20000</v>
      </c>
    </row>
    <row r="39" spans="1:14" x14ac:dyDescent="0.25">
      <c r="A39" s="121"/>
      <c r="B39" s="41"/>
      <c r="C39" s="41"/>
      <c r="D39" s="41"/>
      <c r="E39" s="41"/>
      <c r="F39" s="43">
        <v>10645</v>
      </c>
      <c r="G39" s="43"/>
      <c r="H39" s="43"/>
      <c r="I39" s="43">
        <v>8062</v>
      </c>
      <c r="J39" s="43">
        <v>4000</v>
      </c>
      <c r="K39" s="43"/>
      <c r="L39" s="43"/>
      <c r="M39" s="43"/>
      <c r="N39" s="57"/>
    </row>
    <row r="40" spans="1:14" x14ac:dyDescent="0.25">
      <c r="A40" s="122"/>
      <c r="B40" s="51"/>
      <c r="C40" s="51"/>
      <c r="D40" s="51"/>
      <c r="E40" s="51"/>
      <c r="F40" s="45">
        <f>F39/F38</f>
        <v>1.4193333333333333</v>
      </c>
      <c r="G40" s="56"/>
      <c r="H40" s="56"/>
      <c r="I40" s="45">
        <f>I39/I38</f>
        <v>0.94847058823529407</v>
      </c>
      <c r="J40" s="45">
        <f t="shared" ref="J40" si="10">J39/J38</f>
        <v>1</v>
      </c>
      <c r="K40" s="51"/>
      <c r="L40" s="51"/>
      <c r="M40" s="51"/>
      <c r="N40" s="59"/>
    </row>
    <row r="41" spans="1:14" x14ac:dyDescent="0.25">
      <c r="A41" s="127" t="s">
        <v>64</v>
      </c>
      <c r="B41" s="43"/>
      <c r="C41" s="43"/>
      <c r="D41" s="43"/>
      <c r="E41" s="43"/>
      <c r="F41" s="43"/>
      <c r="G41" s="43"/>
      <c r="H41" s="39">
        <v>3000</v>
      </c>
      <c r="I41" s="39"/>
      <c r="J41" s="39"/>
      <c r="K41" s="39"/>
      <c r="L41" s="39"/>
      <c r="M41" s="39"/>
      <c r="N41" s="48">
        <f t="shared" si="9"/>
        <v>3000</v>
      </c>
    </row>
    <row r="42" spans="1:14" x14ac:dyDescent="0.25">
      <c r="A42" s="125"/>
      <c r="B42" s="41"/>
      <c r="C42" s="41"/>
      <c r="D42" s="41"/>
      <c r="E42" s="41"/>
      <c r="F42" s="41"/>
      <c r="G42" s="41"/>
      <c r="H42" s="43">
        <v>1098</v>
      </c>
      <c r="I42" s="43"/>
      <c r="J42" s="43"/>
      <c r="K42" s="43"/>
      <c r="L42" s="43"/>
      <c r="M42" s="43"/>
      <c r="N42" s="57"/>
    </row>
    <row r="43" spans="1:14" x14ac:dyDescent="0.25">
      <c r="A43" s="128"/>
      <c r="B43" s="66"/>
      <c r="C43" s="66"/>
      <c r="D43" s="66"/>
      <c r="E43" s="66"/>
      <c r="F43" s="66"/>
      <c r="G43" s="66"/>
      <c r="H43" s="45">
        <f>H42/H41</f>
        <v>0.36599999999999999</v>
      </c>
      <c r="I43" s="45"/>
      <c r="J43" s="45"/>
      <c r="K43" s="51"/>
      <c r="L43" s="51"/>
      <c r="M43" s="51"/>
      <c r="N43" s="59"/>
    </row>
    <row r="44" spans="1:14" x14ac:dyDescent="0.25">
      <c r="A44" s="126" t="s">
        <v>65</v>
      </c>
      <c r="B44" s="43"/>
      <c r="C44" s="39">
        <v>100</v>
      </c>
      <c r="D44" s="39"/>
      <c r="E44" s="39">
        <v>500</v>
      </c>
      <c r="F44" s="39">
        <v>500</v>
      </c>
      <c r="G44" s="39"/>
      <c r="H44" s="39">
        <v>300</v>
      </c>
      <c r="I44" s="39">
        <v>2200</v>
      </c>
      <c r="J44" s="39">
        <v>4100</v>
      </c>
      <c r="K44" s="39"/>
      <c r="L44" s="39"/>
      <c r="M44" s="39"/>
      <c r="N44" s="40">
        <f t="shared" si="9"/>
        <v>7700</v>
      </c>
    </row>
    <row r="45" spans="1:14" x14ac:dyDescent="0.25">
      <c r="A45" s="126"/>
      <c r="B45" s="41"/>
      <c r="C45" s="43">
        <v>70</v>
      </c>
      <c r="D45" s="43"/>
      <c r="E45" s="43">
        <v>1024</v>
      </c>
      <c r="F45" s="43">
        <v>1115</v>
      </c>
      <c r="G45" s="43"/>
      <c r="H45" s="43">
        <v>0</v>
      </c>
      <c r="I45" s="43">
        <v>2534</v>
      </c>
      <c r="J45" s="43">
        <v>3660</v>
      </c>
      <c r="K45" s="43"/>
      <c r="L45" s="43"/>
      <c r="M45" s="43"/>
      <c r="N45" s="44"/>
    </row>
    <row r="46" spans="1:14" x14ac:dyDescent="0.25">
      <c r="A46" s="126"/>
      <c r="B46" s="56"/>
      <c r="C46" s="45">
        <f>C45/C44</f>
        <v>0.7</v>
      </c>
      <c r="D46" s="56"/>
      <c r="E46" s="45">
        <f>E45/E44</f>
        <v>2.048</v>
      </c>
      <c r="F46" s="45">
        <f>F45/F44</f>
        <v>2.23</v>
      </c>
      <c r="G46" s="56"/>
      <c r="H46" s="45">
        <f>H45/H44</f>
        <v>0</v>
      </c>
      <c r="I46" s="45">
        <f>I45/I44</f>
        <v>1.1518181818181819</v>
      </c>
      <c r="J46" s="45">
        <f>J45/J44</f>
        <v>0.89268292682926831</v>
      </c>
      <c r="K46" s="51"/>
      <c r="L46" s="51"/>
      <c r="M46" s="67"/>
      <c r="N46" s="52"/>
    </row>
    <row r="47" spans="1:14" x14ac:dyDescent="0.25">
      <c r="A47" s="129" t="s">
        <v>66</v>
      </c>
      <c r="B47" s="68">
        <v>80000</v>
      </c>
      <c r="C47" s="68">
        <v>27200</v>
      </c>
      <c r="D47" s="68">
        <v>100</v>
      </c>
      <c r="E47" s="68">
        <v>7900</v>
      </c>
      <c r="F47" s="68">
        <v>9500</v>
      </c>
      <c r="G47" s="68">
        <v>200</v>
      </c>
      <c r="H47" s="68">
        <v>3500</v>
      </c>
      <c r="I47" s="68">
        <v>5600</v>
      </c>
      <c r="J47" s="68"/>
      <c r="K47" s="68"/>
      <c r="L47" s="68"/>
      <c r="M47" s="68"/>
      <c r="N47" s="69">
        <f t="shared" si="9"/>
        <v>134000</v>
      </c>
    </row>
    <row r="48" spans="1:14" x14ac:dyDescent="0.25">
      <c r="A48" s="129"/>
      <c r="B48" s="70">
        <v>92834</v>
      </c>
      <c r="C48" s="70">
        <v>34143</v>
      </c>
      <c r="D48" s="70">
        <v>0</v>
      </c>
      <c r="E48" s="70">
        <v>6823</v>
      </c>
      <c r="F48" s="70">
        <v>4468</v>
      </c>
      <c r="G48" s="70">
        <v>288</v>
      </c>
      <c r="H48" s="70">
        <v>4684</v>
      </c>
      <c r="I48" s="70">
        <v>7083</v>
      </c>
      <c r="J48" s="70"/>
      <c r="K48" s="70"/>
      <c r="L48" s="70"/>
      <c r="M48" s="70"/>
      <c r="N48" s="71"/>
    </row>
    <row r="49" spans="1:14" x14ac:dyDescent="0.25">
      <c r="A49" s="129"/>
      <c r="B49" s="45">
        <f t="shared" ref="B49:I49" si="11">B48/B47</f>
        <v>1.160425</v>
      </c>
      <c r="C49" s="45">
        <f t="shared" si="11"/>
        <v>1.2552573529411766</v>
      </c>
      <c r="D49" s="45">
        <f t="shared" si="11"/>
        <v>0</v>
      </c>
      <c r="E49" s="45">
        <f t="shared" si="11"/>
        <v>0.86367088607594933</v>
      </c>
      <c r="F49" s="45">
        <f t="shared" si="11"/>
        <v>0.47031578947368419</v>
      </c>
      <c r="G49" s="45">
        <f t="shared" si="11"/>
        <v>1.44</v>
      </c>
      <c r="H49" s="45">
        <f t="shared" si="11"/>
        <v>1.3382857142857143</v>
      </c>
      <c r="I49" s="45">
        <f t="shared" si="11"/>
        <v>1.2648214285714285</v>
      </c>
      <c r="J49" s="73"/>
      <c r="K49" s="73"/>
      <c r="L49" s="45"/>
      <c r="M49" s="74"/>
      <c r="N49" s="75"/>
    </row>
    <row r="50" spans="1:14" x14ac:dyDescent="0.25">
      <c r="A50" s="130" t="s">
        <v>67</v>
      </c>
      <c r="B50" s="39">
        <v>65000</v>
      </c>
      <c r="C50" s="39">
        <v>22400</v>
      </c>
      <c r="D50" s="39">
        <v>300</v>
      </c>
      <c r="E50" s="39">
        <v>7800</v>
      </c>
      <c r="F50" s="39">
        <v>21500</v>
      </c>
      <c r="G50" s="39">
        <v>500</v>
      </c>
      <c r="H50" s="39">
        <v>4000</v>
      </c>
      <c r="I50" s="39">
        <v>9750</v>
      </c>
      <c r="J50" s="68" t="s">
        <v>56</v>
      </c>
      <c r="K50" s="68"/>
      <c r="L50" s="68"/>
      <c r="M50" s="68"/>
      <c r="N50" s="76">
        <f t="shared" si="9"/>
        <v>131250</v>
      </c>
    </row>
    <row r="51" spans="1:14" x14ac:dyDescent="0.25">
      <c r="A51" s="131"/>
      <c r="B51" s="70">
        <v>72599</v>
      </c>
      <c r="C51" s="70">
        <v>26014</v>
      </c>
      <c r="D51" s="70">
        <v>36</v>
      </c>
      <c r="E51" s="70">
        <v>4590</v>
      </c>
      <c r="F51" s="70">
        <v>6135</v>
      </c>
      <c r="G51" s="70">
        <v>155</v>
      </c>
      <c r="H51" s="70">
        <v>0</v>
      </c>
      <c r="I51" s="70">
        <v>2641</v>
      </c>
      <c r="J51" s="70"/>
      <c r="K51" s="70"/>
      <c r="L51" s="70"/>
      <c r="M51" s="70"/>
      <c r="N51" s="77"/>
    </row>
    <row r="52" spans="1:14" x14ac:dyDescent="0.25">
      <c r="A52" s="133"/>
      <c r="B52" s="45">
        <f t="shared" ref="B52:I52" si="12">B51/B50</f>
        <v>1.1169076923076924</v>
      </c>
      <c r="C52" s="45">
        <f t="shared" si="12"/>
        <v>1.1613392857142857</v>
      </c>
      <c r="D52" s="45">
        <f t="shared" si="12"/>
        <v>0.12</v>
      </c>
      <c r="E52" s="45">
        <f t="shared" si="12"/>
        <v>0.58846153846153848</v>
      </c>
      <c r="F52" s="45">
        <f t="shared" si="12"/>
        <v>0.28534883720930232</v>
      </c>
      <c r="G52" s="45">
        <f t="shared" si="12"/>
        <v>0.31</v>
      </c>
      <c r="H52" s="45">
        <f t="shared" si="12"/>
        <v>0</v>
      </c>
      <c r="I52" s="45">
        <f t="shared" si="12"/>
        <v>0.27087179487179486</v>
      </c>
      <c r="J52" s="73"/>
      <c r="K52" s="73"/>
      <c r="L52" s="73"/>
      <c r="M52" s="73"/>
      <c r="N52" s="75"/>
    </row>
    <row r="53" spans="1:14" x14ac:dyDescent="0.25">
      <c r="A53" s="134" t="s">
        <v>68</v>
      </c>
      <c r="B53" s="68">
        <v>19000</v>
      </c>
      <c r="C53" s="68">
        <v>6610</v>
      </c>
      <c r="D53" s="68">
        <v>100</v>
      </c>
      <c r="E53" s="68"/>
      <c r="F53" s="68"/>
      <c r="G53" s="68"/>
      <c r="H53" s="68"/>
      <c r="I53" s="68">
        <v>50</v>
      </c>
      <c r="J53" s="68"/>
      <c r="K53" s="68"/>
      <c r="L53" s="68"/>
      <c r="M53" s="68"/>
      <c r="N53" s="76">
        <f t="shared" si="9"/>
        <v>25760</v>
      </c>
    </row>
    <row r="54" spans="1:14" x14ac:dyDescent="0.25">
      <c r="A54" s="135"/>
      <c r="B54" s="70">
        <v>11379</v>
      </c>
      <c r="C54" s="70">
        <v>3722</v>
      </c>
      <c r="D54" s="70">
        <v>0</v>
      </c>
      <c r="E54" s="70"/>
      <c r="F54" s="70"/>
      <c r="G54" s="70"/>
      <c r="H54" s="70"/>
      <c r="I54" s="70">
        <v>0</v>
      </c>
      <c r="J54" s="70"/>
      <c r="K54" s="70"/>
      <c r="L54" s="70"/>
      <c r="M54" s="70"/>
      <c r="N54" s="77"/>
    </row>
    <row r="55" spans="1:14" x14ac:dyDescent="0.25">
      <c r="A55" s="136"/>
      <c r="B55" s="45">
        <f>B54/B53</f>
        <v>0.59889473684210526</v>
      </c>
      <c r="C55" s="45">
        <f>C54/C53</f>
        <v>0.56308623298033278</v>
      </c>
      <c r="D55" s="45">
        <f>D54/D53</f>
        <v>0</v>
      </c>
      <c r="E55" s="45"/>
      <c r="F55" s="45"/>
      <c r="G55" s="45"/>
      <c r="H55" s="45"/>
      <c r="I55" s="45">
        <f t="shared" ref="I55" si="13">I54/I53</f>
        <v>0</v>
      </c>
      <c r="J55" s="73"/>
      <c r="K55" s="73"/>
      <c r="L55" s="73"/>
      <c r="M55" s="73"/>
      <c r="N55" s="78"/>
    </row>
    <row r="56" spans="1:14" x14ac:dyDescent="0.25">
      <c r="A56" s="130" t="s">
        <v>69</v>
      </c>
      <c r="B56" s="68">
        <v>26000</v>
      </c>
      <c r="C56" s="68">
        <v>9190</v>
      </c>
      <c r="D56" s="68"/>
      <c r="E56" s="68">
        <v>2300</v>
      </c>
      <c r="F56" s="39">
        <v>18300</v>
      </c>
      <c r="G56" s="68">
        <v>500</v>
      </c>
      <c r="H56" s="68">
        <v>300</v>
      </c>
      <c r="I56" s="68">
        <v>1000</v>
      </c>
      <c r="J56" s="68"/>
      <c r="K56" s="68"/>
      <c r="L56" s="68"/>
      <c r="M56" s="68"/>
      <c r="N56" s="69">
        <f t="shared" si="9"/>
        <v>57590</v>
      </c>
    </row>
    <row r="57" spans="1:14" x14ac:dyDescent="0.25">
      <c r="A57" s="131"/>
      <c r="B57" s="70">
        <v>28676</v>
      </c>
      <c r="C57" s="70">
        <v>9769</v>
      </c>
      <c r="D57" s="70"/>
      <c r="E57" s="70">
        <v>1523</v>
      </c>
      <c r="F57" s="70">
        <v>21948</v>
      </c>
      <c r="G57" s="70">
        <v>180</v>
      </c>
      <c r="H57" s="70">
        <v>303</v>
      </c>
      <c r="I57" s="70">
        <v>4252</v>
      </c>
      <c r="J57" s="70"/>
      <c r="K57" s="70"/>
      <c r="L57" s="70"/>
      <c r="M57" s="70"/>
      <c r="N57" s="71"/>
    </row>
    <row r="58" spans="1:14" ht="15.75" thickBot="1" x14ac:dyDescent="0.3">
      <c r="A58" s="132"/>
      <c r="B58" s="79">
        <f>B57/B56</f>
        <v>1.1029230769230769</v>
      </c>
      <c r="C58" s="79">
        <f>C57/C56</f>
        <v>1.0630032644178455</v>
      </c>
      <c r="D58" s="80"/>
      <c r="E58" s="79">
        <f>E57/E56</f>
        <v>0.66217391304347828</v>
      </c>
      <c r="F58" s="79">
        <f>F57/F56</f>
        <v>1.1993442622950821</v>
      </c>
      <c r="G58" s="79">
        <f>G57/G56</f>
        <v>0.36</v>
      </c>
      <c r="H58" s="79">
        <f>H57/H56</f>
        <v>1.01</v>
      </c>
      <c r="I58" s="79">
        <f>I57/I56</f>
        <v>4.2519999999999998</v>
      </c>
      <c r="J58" s="80"/>
      <c r="K58" s="81"/>
      <c r="L58" s="81"/>
      <c r="M58" s="81"/>
      <c r="N58" s="82"/>
    </row>
    <row r="59" spans="1:14" x14ac:dyDescent="0.25">
      <c r="A59" s="83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x14ac:dyDescent="0.25">
      <c r="A60" s="83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</row>
    <row r="61" spans="1:14" x14ac:dyDescent="0.25">
      <c r="A61" s="83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</row>
    <row r="62" spans="1:14" x14ac:dyDescent="0.25">
      <c r="A62" s="83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</row>
    <row r="63" spans="1:14" x14ac:dyDescent="0.25">
      <c r="A63" s="83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</row>
    <row r="64" spans="1:14" ht="15.75" thickBot="1" x14ac:dyDescent="0.3">
      <c r="N64" s="85"/>
    </row>
    <row r="65" spans="1:14" ht="56.25" x14ac:dyDescent="0.25">
      <c r="A65" s="29" t="s">
        <v>1</v>
      </c>
      <c r="B65" s="30" t="s">
        <v>32</v>
      </c>
      <c r="C65" s="30" t="s">
        <v>33</v>
      </c>
      <c r="D65" s="30" t="s">
        <v>45</v>
      </c>
      <c r="E65" s="30" t="s">
        <v>46</v>
      </c>
      <c r="F65" s="30" t="s">
        <v>47</v>
      </c>
      <c r="G65" s="30" t="s">
        <v>48</v>
      </c>
      <c r="H65" s="30" t="s">
        <v>38</v>
      </c>
      <c r="I65" s="30" t="s">
        <v>39</v>
      </c>
      <c r="J65" s="30" t="s">
        <v>40</v>
      </c>
      <c r="K65" s="30" t="s">
        <v>24</v>
      </c>
      <c r="L65" s="31" t="s">
        <v>70</v>
      </c>
      <c r="M65" s="31" t="s">
        <v>50</v>
      </c>
      <c r="N65" s="32" t="s">
        <v>51</v>
      </c>
    </row>
    <row r="66" spans="1:14" x14ac:dyDescent="0.25">
      <c r="A66" s="33"/>
      <c r="B66" s="34">
        <v>610</v>
      </c>
      <c r="C66" s="34">
        <v>620</v>
      </c>
      <c r="D66" s="34">
        <v>631</v>
      </c>
      <c r="E66" s="34">
        <v>632</v>
      </c>
      <c r="F66" s="34">
        <v>633</v>
      </c>
      <c r="G66" s="34">
        <v>634</v>
      </c>
      <c r="H66" s="34">
        <v>635</v>
      </c>
      <c r="I66" s="34">
        <v>637</v>
      </c>
      <c r="J66" s="34">
        <v>642</v>
      </c>
      <c r="K66" s="35">
        <v>651</v>
      </c>
      <c r="L66" s="35">
        <v>700</v>
      </c>
      <c r="M66" s="34">
        <v>800</v>
      </c>
      <c r="N66" s="36"/>
    </row>
    <row r="67" spans="1:14" x14ac:dyDescent="0.25">
      <c r="A67" s="129" t="s">
        <v>71</v>
      </c>
      <c r="B67" s="70"/>
      <c r="C67" s="68">
        <v>150</v>
      </c>
      <c r="D67" s="68"/>
      <c r="E67" s="68">
        <v>800</v>
      </c>
      <c r="F67" s="68">
        <v>2000</v>
      </c>
      <c r="G67" s="68"/>
      <c r="H67" s="68"/>
      <c r="I67" s="68">
        <v>1400</v>
      </c>
      <c r="J67" s="68"/>
      <c r="K67" s="68"/>
      <c r="L67" s="68"/>
      <c r="M67" s="68"/>
      <c r="N67" s="69">
        <f t="shared" ref="N67:N73" si="14">SUM(B67:M67)</f>
        <v>4350</v>
      </c>
    </row>
    <row r="68" spans="1:14" x14ac:dyDescent="0.25">
      <c r="A68" s="129"/>
      <c r="B68" s="86"/>
      <c r="C68" s="70">
        <v>33</v>
      </c>
      <c r="D68" s="70"/>
      <c r="E68" s="70">
        <v>780</v>
      </c>
      <c r="F68" s="70">
        <v>1451</v>
      </c>
      <c r="G68" s="70">
        <v>707</v>
      </c>
      <c r="H68" s="70"/>
      <c r="I68" s="70">
        <v>586</v>
      </c>
      <c r="J68" s="70"/>
      <c r="K68" s="70"/>
      <c r="L68" s="70"/>
      <c r="M68" s="70"/>
      <c r="N68" s="71"/>
    </row>
    <row r="69" spans="1:14" x14ac:dyDescent="0.25">
      <c r="A69" s="129"/>
      <c r="B69" s="87"/>
      <c r="C69" s="45">
        <f>C68/C67</f>
        <v>0.22</v>
      </c>
      <c r="D69" s="72"/>
      <c r="E69" s="45">
        <f>E68/E67</f>
        <v>0.97499999999999998</v>
      </c>
      <c r="F69" s="45">
        <f>F68/F67</f>
        <v>0.72550000000000003</v>
      </c>
      <c r="G69" s="72"/>
      <c r="H69" s="72"/>
      <c r="I69" s="45">
        <f>I68/I67</f>
        <v>0.41857142857142859</v>
      </c>
      <c r="J69" s="72"/>
      <c r="K69" s="73"/>
      <c r="L69" s="73"/>
      <c r="M69" s="73"/>
      <c r="N69" s="75"/>
    </row>
    <row r="70" spans="1:14" x14ac:dyDescent="0.25">
      <c r="A70" s="129" t="s">
        <v>72</v>
      </c>
      <c r="B70" s="70"/>
      <c r="C70" s="70"/>
      <c r="D70" s="70"/>
      <c r="E70" s="70"/>
      <c r="F70" s="70"/>
      <c r="G70" s="70"/>
      <c r="H70" s="70"/>
      <c r="I70" s="70"/>
      <c r="J70" s="68">
        <v>800</v>
      </c>
      <c r="K70" s="68"/>
      <c r="L70" s="68"/>
      <c r="M70" s="68"/>
      <c r="N70" s="69">
        <f t="shared" si="14"/>
        <v>800</v>
      </c>
    </row>
    <row r="71" spans="1:14" x14ac:dyDescent="0.25">
      <c r="A71" s="129"/>
      <c r="B71" s="86"/>
      <c r="C71" s="86"/>
      <c r="D71" s="86"/>
      <c r="E71" s="86"/>
      <c r="F71" s="86"/>
      <c r="G71" s="86"/>
      <c r="H71" s="86"/>
      <c r="I71" s="88"/>
      <c r="J71" s="70">
        <v>1100</v>
      </c>
      <c r="K71" s="70"/>
      <c r="L71" s="70"/>
      <c r="M71" s="70"/>
      <c r="N71" s="71"/>
    </row>
    <row r="72" spans="1:14" x14ac:dyDescent="0.25">
      <c r="A72" s="129"/>
      <c r="B72" s="87"/>
      <c r="C72" s="87"/>
      <c r="D72" s="87"/>
      <c r="E72" s="87"/>
      <c r="F72" s="87"/>
      <c r="G72" s="72"/>
      <c r="H72" s="72"/>
      <c r="I72" s="72"/>
      <c r="J72" s="45">
        <f>J71/J70</f>
        <v>1.375</v>
      </c>
      <c r="K72" s="89"/>
      <c r="L72" s="89"/>
      <c r="M72" s="89"/>
      <c r="N72" s="75"/>
    </row>
    <row r="73" spans="1:14" x14ac:dyDescent="0.25">
      <c r="A73" s="130" t="s">
        <v>73</v>
      </c>
      <c r="B73" s="70"/>
      <c r="C73" s="70"/>
      <c r="D73" s="70"/>
      <c r="E73" s="70"/>
      <c r="F73" s="70"/>
      <c r="G73" s="70"/>
      <c r="H73" s="70"/>
      <c r="I73" s="70"/>
      <c r="J73" s="68">
        <v>0</v>
      </c>
      <c r="K73" s="68"/>
      <c r="L73" s="68"/>
      <c r="M73" s="68"/>
      <c r="N73" s="69">
        <f t="shared" si="14"/>
        <v>0</v>
      </c>
    </row>
    <row r="74" spans="1:14" x14ac:dyDescent="0.25">
      <c r="A74" s="131"/>
      <c r="B74" s="86"/>
      <c r="C74" s="86"/>
      <c r="D74" s="86"/>
      <c r="E74" s="86"/>
      <c r="F74" s="86"/>
      <c r="G74" s="86"/>
      <c r="H74" s="86"/>
      <c r="I74" s="86"/>
      <c r="J74" s="70">
        <v>0</v>
      </c>
      <c r="K74" s="70"/>
      <c r="L74" s="70"/>
      <c r="M74" s="70"/>
      <c r="N74" s="71"/>
    </row>
    <row r="75" spans="1:14" ht="15.75" thickBot="1" x14ac:dyDescent="0.3">
      <c r="A75" s="132"/>
      <c r="B75" s="90"/>
      <c r="C75" s="90"/>
      <c r="D75" s="90"/>
      <c r="E75" s="90"/>
      <c r="F75" s="90"/>
      <c r="G75" s="90"/>
      <c r="H75" s="90"/>
      <c r="I75" s="90"/>
      <c r="J75" s="79">
        <v>0</v>
      </c>
      <c r="K75" s="81"/>
      <c r="L75" s="81"/>
      <c r="M75" s="81"/>
      <c r="N75" s="91"/>
    </row>
    <row r="76" spans="1:14" x14ac:dyDescent="0.25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</row>
    <row r="77" spans="1:14" ht="15.75" thickBot="1" x14ac:dyDescent="0.3">
      <c r="A77" s="93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</row>
    <row r="78" spans="1:14" ht="23.25" thickBot="1" x14ac:dyDescent="0.3">
      <c r="A78" s="95" t="s">
        <v>83</v>
      </c>
      <c r="B78" s="96">
        <f>SUM(B4,B7,B10,B13,B16,B19,B22,B25,B32,B35,B38,B41,B44,B47,B50,B53,B56,B67,B70,B73)</f>
        <v>413000</v>
      </c>
      <c r="C78" s="96">
        <f t="shared" ref="C78:N79" si="15">SUM(C4,C7,C10,C13,C16,C19,C22,C25,C32,C35,C38,C41,C44,C47,C50,C53,C56,C67,C70,C73)</f>
        <v>144000</v>
      </c>
      <c r="D78" s="96">
        <f t="shared" si="15"/>
        <v>1000</v>
      </c>
      <c r="E78" s="96">
        <f t="shared" si="15"/>
        <v>47500</v>
      </c>
      <c r="F78" s="96">
        <f t="shared" si="15"/>
        <v>130000</v>
      </c>
      <c r="G78" s="96">
        <f t="shared" si="15"/>
        <v>22000</v>
      </c>
      <c r="H78" s="96">
        <f t="shared" si="15"/>
        <v>30000</v>
      </c>
      <c r="I78" s="96">
        <f t="shared" si="15"/>
        <v>205000</v>
      </c>
      <c r="J78" s="96">
        <f t="shared" si="15"/>
        <v>66000</v>
      </c>
      <c r="K78" s="96">
        <f t="shared" si="15"/>
        <v>3000</v>
      </c>
      <c r="L78" s="96">
        <f t="shared" si="15"/>
        <v>223121</v>
      </c>
      <c r="M78" s="96">
        <f t="shared" si="15"/>
        <v>33180</v>
      </c>
      <c r="N78" s="96">
        <f t="shared" si="15"/>
        <v>1317801</v>
      </c>
    </row>
    <row r="79" spans="1:14" ht="15.75" thickBot="1" x14ac:dyDescent="0.3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</row>
  </sheetData>
  <mergeCells count="21">
    <mergeCell ref="A67:A69"/>
    <mergeCell ref="A70:A72"/>
    <mergeCell ref="A73:A75"/>
    <mergeCell ref="A41:A43"/>
    <mergeCell ref="A44:A46"/>
    <mergeCell ref="A47:A49"/>
    <mergeCell ref="A50:A52"/>
    <mergeCell ref="A53:A55"/>
    <mergeCell ref="A56:A58"/>
    <mergeCell ref="A38:A40"/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32:A34"/>
    <mergeCell ref="A35:A3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Príjmová časť</vt:lpstr>
      <vt:lpstr>Výdavková časť</vt:lpstr>
      <vt:lpstr>Výd. časť - položky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Iveta Kamenárová</dc:creator>
  <cp:lastModifiedBy>OCU-7</cp:lastModifiedBy>
  <cp:lastPrinted>2022-09-27T07:55:35Z</cp:lastPrinted>
  <dcterms:created xsi:type="dcterms:W3CDTF">2018-09-26T08:38:04Z</dcterms:created>
  <dcterms:modified xsi:type="dcterms:W3CDTF">2023-02-02T09:24:05Z</dcterms:modified>
</cp:coreProperties>
</file>